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75" windowWidth="15255" windowHeight="11760"/>
  </bookViews>
  <sheets>
    <sheet name="приложение 7" sheetId="1" r:id="rId1"/>
  </sheets>
  <definedNames>
    <definedName name="_xlnm._FilterDatabase" localSheetId="0" hidden="1">'приложение 7'!$A$16:$K$85</definedName>
  </definedNames>
  <calcPr calcId="124519"/>
</workbook>
</file>

<file path=xl/calcChain.xml><?xml version="1.0" encoding="utf-8"?>
<calcChain xmlns="http://schemas.openxmlformats.org/spreadsheetml/2006/main">
  <c r="L137" i="1"/>
  <c r="J137"/>
  <c r="I137"/>
  <c r="H137"/>
  <c r="G137"/>
  <c r="F137"/>
  <c r="E137"/>
  <c r="L131"/>
  <c r="L132" s="1"/>
  <c r="K131"/>
  <c r="K132" s="1"/>
  <c r="J131"/>
  <c r="J132" s="1"/>
  <c r="I131"/>
  <c r="I132" s="1"/>
  <c r="H131"/>
  <c r="H132" s="1"/>
  <c r="F131"/>
  <c r="F132" s="1"/>
  <c r="E131"/>
  <c r="E132" s="1"/>
  <c r="G130"/>
  <c r="G129"/>
  <c r="G131" s="1"/>
  <c r="L127"/>
  <c r="K127"/>
  <c r="J127"/>
  <c r="I127"/>
  <c r="H127"/>
  <c r="F127"/>
  <c r="E127"/>
  <c r="G126"/>
  <c r="G125"/>
  <c r="G127" s="1"/>
  <c r="L123"/>
  <c r="K123"/>
  <c r="J123"/>
  <c r="I123"/>
  <c r="H123"/>
  <c r="G123"/>
  <c r="E123"/>
  <c r="L119"/>
  <c r="K119"/>
  <c r="J119"/>
  <c r="I119"/>
  <c r="H119"/>
  <c r="G119"/>
  <c r="E119"/>
  <c r="J104"/>
  <c r="I104"/>
  <c r="H104"/>
  <c r="G104"/>
  <c r="F104"/>
  <c r="E104"/>
  <c r="L98"/>
  <c r="L99" s="1"/>
  <c r="K98"/>
  <c r="K99" s="1"/>
  <c r="J98"/>
  <c r="J99" s="1"/>
  <c r="I98"/>
  <c r="I99" s="1"/>
  <c r="H98"/>
  <c r="H101" s="1"/>
  <c r="F98"/>
  <c r="F101" s="1"/>
  <c r="E98"/>
  <c r="E99" s="1"/>
  <c r="E101" s="1"/>
  <c r="G97"/>
  <c r="G96"/>
  <c r="G98" s="1"/>
  <c r="L94"/>
  <c r="K94"/>
  <c r="J94"/>
  <c r="I94"/>
  <c r="H94"/>
  <c r="F94"/>
  <c r="E94"/>
  <c r="G93"/>
  <c r="G92"/>
  <c r="G94" s="1"/>
  <c r="L90"/>
  <c r="K90"/>
  <c r="J90"/>
  <c r="I90"/>
  <c r="H90"/>
  <c r="G90"/>
  <c r="E90"/>
  <c r="J87"/>
  <c r="H87"/>
  <c r="G87"/>
  <c r="F87"/>
  <c r="E87"/>
  <c r="L86"/>
  <c r="L134" s="1"/>
  <c r="K86"/>
  <c r="K101" s="1"/>
  <c r="J86"/>
  <c r="J134" s="1"/>
  <c r="I86"/>
  <c r="I101" s="1"/>
  <c r="H86"/>
  <c r="H134" s="1"/>
  <c r="G86"/>
  <c r="F86"/>
  <c r="F134" s="1"/>
  <c r="E86"/>
  <c r="E134" s="1"/>
  <c r="L77"/>
  <c r="L135" s="1"/>
  <c r="K77"/>
  <c r="K102" s="1"/>
  <c r="J77"/>
  <c r="J135" s="1"/>
  <c r="I77"/>
  <c r="I102" s="1"/>
  <c r="H77"/>
  <c r="H135" s="1"/>
  <c r="G77"/>
  <c r="G102" s="1"/>
  <c r="F77"/>
  <c r="F135" s="1"/>
  <c r="E77"/>
  <c r="E102" s="1"/>
  <c r="L70"/>
  <c r="L78" s="1"/>
  <c r="K70"/>
  <c r="K78" s="1"/>
  <c r="J70"/>
  <c r="J78" s="1"/>
  <c r="I70"/>
  <c r="I78" s="1"/>
  <c r="H70"/>
  <c r="H78" s="1"/>
  <c r="G70"/>
  <c r="G78" s="1"/>
  <c r="F70"/>
  <c r="F78" s="1"/>
  <c r="E70"/>
  <c r="E78" s="1"/>
  <c r="L59"/>
  <c r="L104" s="1"/>
  <c r="K59"/>
  <c r="J59"/>
  <c r="I59"/>
  <c r="H59"/>
  <c r="G59"/>
  <c r="G60" s="1"/>
  <c r="F59"/>
  <c r="E59"/>
  <c r="L52"/>
  <c r="L60" s="1"/>
  <c r="K52"/>
  <c r="K60" s="1"/>
  <c r="J52"/>
  <c r="J60" s="1"/>
  <c r="I52"/>
  <c r="I60" s="1"/>
  <c r="H52"/>
  <c r="H60" s="1"/>
  <c r="G52"/>
  <c r="F52"/>
  <c r="F60" s="1"/>
  <c r="E52"/>
  <c r="E60" s="1"/>
  <c r="L39"/>
  <c r="L40" s="1"/>
  <c r="K39"/>
  <c r="K40" s="1"/>
  <c r="J39"/>
  <c r="J40" s="1"/>
  <c r="I39"/>
  <c r="I40" s="1"/>
  <c r="H39"/>
  <c r="H40" s="1"/>
  <c r="G39"/>
  <c r="G40" s="1"/>
  <c r="F39"/>
  <c r="F40" s="1"/>
  <c r="E39"/>
  <c r="E40" s="1"/>
  <c r="L33"/>
  <c r="L88" s="1"/>
  <c r="K33"/>
  <c r="J33"/>
  <c r="I33"/>
  <c r="H33"/>
  <c r="G33"/>
  <c r="F33"/>
  <c r="E33"/>
  <c r="E88" l="1"/>
  <c r="G88"/>
  <c r="J88"/>
  <c r="L133"/>
  <c r="L100"/>
  <c r="G101"/>
  <c r="G99"/>
  <c r="F88"/>
  <c r="H88"/>
  <c r="G132"/>
  <c r="G134" s="1"/>
  <c r="I87"/>
  <c r="I88" s="1"/>
  <c r="K87"/>
  <c r="F99"/>
  <c r="H99"/>
  <c r="J101"/>
  <c r="L101"/>
  <c r="F102"/>
  <c r="H102"/>
  <c r="J102"/>
  <c r="L102"/>
  <c r="I134"/>
  <c r="K134"/>
  <c r="E135"/>
  <c r="G135"/>
  <c r="I135"/>
  <c r="K135"/>
  <c r="L87"/>
  <c r="K100" l="1"/>
  <c r="K88"/>
  <c r="K133" s="1"/>
  <c r="F133"/>
  <c r="F100"/>
  <c r="G100"/>
  <c r="G133"/>
  <c r="E100"/>
  <c r="E133"/>
  <c r="I100"/>
  <c r="I133"/>
  <c r="H133"/>
  <c r="H100"/>
  <c r="J133"/>
  <c r="J100"/>
</calcChain>
</file>

<file path=xl/sharedStrings.xml><?xml version="1.0" encoding="utf-8"?>
<sst xmlns="http://schemas.openxmlformats.org/spreadsheetml/2006/main" count="326" uniqueCount="114">
  <si>
    <t>СПРАВКА</t>
  </si>
  <si>
    <t>о наполняемости учебных групп всех форм обучения на 01.02.2020 года</t>
  </si>
  <si>
    <t>наименование ОУ</t>
  </si>
  <si>
    <t>ГАПОУ  "НГРТ" (сводный)</t>
  </si>
  <si>
    <t>программы:</t>
  </si>
  <si>
    <t>ПССЗ - специалисты среднего звена</t>
  </si>
  <si>
    <t>ПКРС-  квалифицированные рабочие служащие</t>
  </si>
  <si>
    <t>ПССЗкор - специалисты среднего звена (коррекционные)</t>
  </si>
  <si>
    <t>ПКРСкор -  рабочие кадры (коррекционные)</t>
  </si>
  <si>
    <t>Программа обучения</t>
  </si>
  <si>
    <t>срок обучения</t>
  </si>
  <si>
    <t>№ учебной группы</t>
  </si>
  <si>
    <t>профессия (специальность)</t>
  </si>
  <si>
    <t>количество учащихся, чел.</t>
  </si>
  <si>
    <t>примечание</t>
  </si>
  <si>
    <t>всего</t>
  </si>
  <si>
    <t>финансовое обеспечение</t>
  </si>
  <si>
    <r>
      <t xml:space="preserve">форма обеспечения на областном бюджете </t>
    </r>
    <r>
      <rPr>
        <sz val="8"/>
        <rFont val="Times New Roman"/>
        <family val="1"/>
        <charset val="204"/>
      </rPr>
      <t>(из столбца 6)</t>
    </r>
  </si>
  <si>
    <t>областной бюджет</t>
  </si>
  <si>
    <t>коммерческое обеспечение</t>
  </si>
  <si>
    <t>академическая стипендия</t>
  </si>
  <si>
    <t>социальная стипендия</t>
  </si>
  <si>
    <t>гос.обеспечение (дети-сироты)</t>
  </si>
  <si>
    <t>обучающиеся</t>
  </si>
  <si>
    <t>в т.ч выпуск</t>
  </si>
  <si>
    <t>инвалиды</t>
  </si>
  <si>
    <t>А. Очная форма обучения (дневная)</t>
  </si>
  <si>
    <t>Первый курс</t>
  </si>
  <si>
    <t>ПССЗ</t>
  </si>
  <si>
    <t>3 г. 10 м.</t>
  </si>
  <si>
    <t>23.02.07 Техническое обслуживание и ремонт двигателей, систем агрегатов автомобилей</t>
  </si>
  <si>
    <t>21.02.02 Бурение нефтяных и газовых скважин</t>
  </si>
  <si>
    <t>18.02.12 Технология аналитического контроля химических соединений</t>
  </si>
  <si>
    <t>21.02.01 Разработка и эксплуатация нефтяных и газовых месторождений</t>
  </si>
  <si>
    <t>4 э</t>
  </si>
  <si>
    <t>35.02.16 Эксплуатация и ремонт сельскохозяйственной техники и оборудования</t>
  </si>
  <si>
    <t>1 б</t>
  </si>
  <si>
    <t>38.02.01. Экономикаи бухгалтерский учет (по отраслям)</t>
  </si>
  <si>
    <t>3 э</t>
  </si>
  <si>
    <t>Итого ПССЗ</t>
  </si>
  <si>
    <t>***</t>
  </si>
  <si>
    <t>ПКРС</t>
  </si>
  <si>
    <t>2 г. 10 м.</t>
  </si>
  <si>
    <t>21.01.02 Оператор по ремонту скважин</t>
  </si>
  <si>
    <t>21.01.04 Машинист на буровых установках</t>
  </si>
  <si>
    <t>3 м</t>
  </si>
  <si>
    <t>23.01.17 Мастер по ремонту и обслуживанию автомобилей</t>
  </si>
  <si>
    <t>49 ф</t>
  </si>
  <si>
    <t xml:space="preserve">43.01.09 Повар, кондитер </t>
  </si>
  <si>
    <t>ПКРСкор</t>
  </si>
  <si>
    <t>1 г. 10 м.</t>
  </si>
  <si>
    <t>4 ф</t>
  </si>
  <si>
    <t>13249 Кухонный рабочий</t>
  </si>
  <si>
    <t>Итого ПКРС</t>
  </si>
  <si>
    <t>Всего на 1 курсе</t>
  </si>
  <si>
    <t>Второй курс</t>
  </si>
  <si>
    <t>2 э</t>
  </si>
  <si>
    <t>2 м</t>
  </si>
  <si>
    <t>17 ф</t>
  </si>
  <si>
    <t>38.01.02 Продавец, контролер-кассир</t>
  </si>
  <si>
    <t>48 ф</t>
  </si>
  <si>
    <t>3 ф</t>
  </si>
  <si>
    <t>Всего на 2 курсе</t>
  </si>
  <si>
    <t>Третий курс</t>
  </si>
  <si>
    <t>3 г.10 м.</t>
  </si>
  <si>
    <t>3 г.  10 м.</t>
  </si>
  <si>
    <t>1 э</t>
  </si>
  <si>
    <t>35.02.16. Эксплуатация и ремонт сельскохозяйственной техники и оборудования</t>
  </si>
  <si>
    <t xml:space="preserve">ПКРС </t>
  </si>
  <si>
    <t>1 м</t>
  </si>
  <si>
    <t>16 ф</t>
  </si>
  <si>
    <t>47 ф</t>
  </si>
  <si>
    <t>Всего на 3 курсе</t>
  </si>
  <si>
    <t>Четвертый курс</t>
  </si>
  <si>
    <t>18.02.01 Аналитический контроль качества химических соединений</t>
  </si>
  <si>
    <t>21.02.02. Бурение нефтяных и газовых скважин</t>
  </si>
  <si>
    <t>Всего на 4 курсе</t>
  </si>
  <si>
    <t>ВСЕГО ОБУЧАЮЩИХСЯ ПО ОЧНОЙ ФОРМЕ ОБУЧЕНИЯ</t>
  </si>
  <si>
    <t xml:space="preserve">Б. Заочная форма обучения </t>
  </si>
  <si>
    <t>Итого на 2 курсе</t>
  </si>
  <si>
    <t>Третий  курс</t>
  </si>
  <si>
    <t>4 г.10 м.</t>
  </si>
  <si>
    <t>4 з/о</t>
  </si>
  <si>
    <t>3 з/о</t>
  </si>
  <si>
    <t>Итого на 3 курсе</t>
  </si>
  <si>
    <t>2 з/о</t>
  </si>
  <si>
    <t>1 з/о</t>
  </si>
  <si>
    <t>Итого на 4 курсе</t>
  </si>
  <si>
    <t>ВСЕГО ОБУЧАЮЩИХСЯ ПО ЗАОЧНОЙ ФОРМЕ ОБУЧЕНИЯ</t>
  </si>
  <si>
    <t>ВСЕГО ОБУЧАЮЩИХСЯ по учреждению, из них</t>
  </si>
  <si>
    <t>по программам ПССЗ</t>
  </si>
  <si>
    <t>по программам ПКРС</t>
  </si>
  <si>
    <t>по программам ПССЗкор</t>
  </si>
  <si>
    <t>по программам ПКРСкор</t>
  </si>
  <si>
    <t>Первый  курс</t>
  </si>
  <si>
    <t>7 з/о</t>
  </si>
  <si>
    <t>Итого на 1 курсе</t>
  </si>
  <si>
    <t>Второй  курс</t>
  </si>
  <si>
    <t>5 з/о</t>
  </si>
  <si>
    <t>6 з/о</t>
  </si>
  <si>
    <t>примечание:</t>
  </si>
  <si>
    <t xml:space="preserve">Академический отпуск: </t>
  </si>
  <si>
    <t xml:space="preserve">                           Саракташ -  4 человека</t>
  </si>
  <si>
    <t>Оренбург - 2 человека</t>
  </si>
  <si>
    <t>средняя наполняемость групп ПССЗ- 24</t>
  </si>
  <si>
    <t>средняя наполняемость групп ПКРС - 23</t>
  </si>
  <si>
    <t>количество групп  - 62</t>
  </si>
  <si>
    <t>кол-во групп бюджет -36</t>
  </si>
  <si>
    <t>Директор</t>
  </si>
  <si>
    <t>А.Н. Садчиков</t>
  </si>
  <si>
    <t>Зам.директора по УПР</t>
  </si>
  <si>
    <t>Рогов А.В.</t>
  </si>
  <si>
    <t xml:space="preserve">Исполнитель: </t>
  </si>
  <si>
    <t>Ряховских Т.Ф.</t>
  </si>
</sst>
</file>

<file path=xl/styles.xml><?xml version="1.0" encoding="utf-8"?>
<styleSheet xmlns="http://schemas.openxmlformats.org/spreadsheetml/2006/main">
  <fonts count="16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206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color theme="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2"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3" fillId="0" borderId="3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11" fillId="0" borderId="3" xfId="0" applyFont="1" applyBorder="1" applyAlignment="1">
      <alignment vertical="center" wrapText="1"/>
    </xf>
    <xf numFmtId="0" fontId="12" fillId="0" borderId="3" xfId="0" applyFont="1" applyBorder="1" applyAlignment="1">
      <alignment horizontal="center" wrapText="1"/>
    </xf>
    <xf numFmtId="0" fontId="10" fillId="0" borderId="3" xfId="0" applyFont="1" applyBorder="1" applyAlignment="1">
      <alignment horizontal="center" vertical="top" wrapText="1"/>
    </xf>
    <xf numFmtId="0" fontId="9" fillId="3" borderId="3" xfId="0" applyFont="1" applyFill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left" wrapText="1"/>
    </xf>
    <xf numFmtId="0" fontId="9" fillId="3" borderId="3" xfId="0" applyFont="1" applyFill="1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wrapText="1"/>
    </xf>
    <xf numFmtId="0" fontId="13" fillId="3" borderId="3" xfId="0" applyFont="1" applyFill="1" applyBorder="1" applyAlignment="1">
      <alignment horizontal="center" wrapText="1"/>
    </xf>
    <xf numFmtId="0" fontId="13" fillId="3" borderId="3" xfId="0" applyFont="1" applyFill="1" applyBorder="1" applyAlignment="1">
      <alignment wrapText="1"/>
    </xf>
    <xf numFmtId="0" fontId="3" fillId="3" borderId="3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12" fillId="3" borderId="3" xfId="0" applyFont="1" applyFill="1" applyBorder="1" applyAlignment="1">
      <alignment horizontal="center" wrapText="1"/>
    </xf>
    <xf numFmtId="0" fontId="12" fillId="3" borderId="4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left" wrapText="1"/>
    </xf>
    <xf numFmtId="0" fontId="3" fillId="4" borderId="8" xfId="0" applyFont="1" applyFill="1" applyBorder="1" applyAlignment="1">
      <alignment horizontal="left" wrapText="1"/>
    </xf>
    <xf numFmtId="0" fontId="3" fillId="4" borderId="3" xfId="0" applyFont="1" applyFill="1" applyBorder="1" applyAlignment="1">
      <alignment horizontal="center" wrapText="1"/>
    </xf>
    <xf numFmtId="0" fontId="3" fillId="4" borderId="3" xfId="0" applyFont="1" applyFill="1" applyBorder="1" applyAlignment="1">
      <alignment wrapText="1"/>
    </xf>
    <xf numFmtId="0" fontId="2" fillId="3" borderId="3" xfId="0" applyFont="1" applyFill="1" applyBorder="1" applyAlignment="1">
      <alignment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9" fillId="3" borderId="3" xfId="0" applyFont="1" applyFill="1" applyBorder="1" applyAlignment="1">
      <alignment wrapText="1"/>
    </xf>
    <xf numFmtId="0" fontId="10" fillId="3" borderId="3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3" xfId="0" applyFont="1" applyBorder="1" applyAlignment="1">
      <alignment vertical="center" wrapText="1"/>
    </xf>
    <xf numFmtId="0" fontId="3" fillId="5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3" fillId="5" borderId="4" xfId="0" applyFont="1" applyFill="1" applyBorder="1" applyAlignment="1">
      <alignment horizontal="left" wrapText="1"/>
    </xf>
    <xf numFmtId="0" fontId="3" fillId="5" borderId="9" xfId="0" applyFont="1" applyFill="1" applyBorder="1" applyAlignment="1">
      <alignment horizontal="left" wrapText="1"/>
    </xf>
    <xf numFmtId="0" fontId="3" fillId="5" borderId="8" xfId="0" applyFont="1" applyFill="1" applyBorder="1" applyAlignment="1">
      <alignment horizontal="left" wrapText="1"/>
    </xf>
    <xf numFmtId="0" fontId="3" fillId="6" borderId="4" xfId="0" applyFont="1" applyFill="1" applyBorder="1" applyAlignment="1">
      <alignment horizontal="left" wrapText="1"/>
    </xf>
    <xf numFmtId="0" fontId="3" fillId="6" borderId="9" xfId="0" applyFont="1" applyFill="1" applyBorder="1" applyAlignment="1">
      <alignment horizontal="left" wrapText="1"/>
    </xf>
    <xf numFmtId="0" fontId="3" fillId="6" borderId="8" xfId="0" applyFont="1" applyFill="1" applyBorder="1" applyAlignment="1">
      <alignment horizontal="left" wrapText="1"/>
    </xf>
    <xf numFmtId="0" fontId="3" fillId="6" borderId="3" xfId="0" applyFont="1" applyFill="1" applyBorder="1" applyAlignment="1">
      <alignment horizontal="center" wrapText="1"/>
    </xf>
    <xf numFmtId="0" fontId="2" fillId="6" borderId="3" xfId="0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right" wrapText="1"/>
    </xf>
    <xf numFmtId="0" fontId="3" fillId="6" borderId="0" xfId="0" applyFont="1" applyFill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vertical="top" wrapText="1"/>
    </xf>
    <xf numFmtId="0" fontId="3" fillId="6" borderId="0" xfId="0" applyFont="1" applyFill="1" applyAlignment="1">
      <alignment horizontal="left" vertical="top" wrapText="1"/>
    </xf>
    <xf numFmtId="0" fontId="2" fillId="0" borderId="0" xfId="0" applyFont="1" applyAlignment="1">
      <alignment horizontal="right" wrapText="1"/>
    </xf>
    <xf numFmtId="0" fontId="15" fillId="3" borderId="0" xfId="0" applyFont="1" applyFill="1" applyAlignment="1">
      <alignment horizontal="left" vertical="top" wrapText="1"/>
    </xf>
    <xf numFmtId="0" fontId="3" fillId="6" borderId="4" xfId="0" applyFont="1" applyFill="1" applyBorder="1" applyAlignment="1">
      <alignment horizontal="left" wrapText="1"/>
    </xf>
    <xf numFmtId="0" fontId="3" fillId="6" borderId="9" xfId="0" applyFont="1" applyFill="1" applyBorder="1" applyAlignment="1">
      <alignment horizontal="left" wrapText="1"/>
    </xf>
    <xf numFmtId="0" fontId="3" fillId="6" borderId="8" xfId="0" applyFont="1" applyFill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3" fillId="0" borderId="0" xfId="0" applyFont="1" applyAlignment="1">
      <alignment horizontal="center" vertical="top"/>
    </xf>
    <xf numFmtId="0" fontId="3" fillId="4" borderId="4" xfId="0" applyFont="1" applyFill="1" applyBorder="1" applyAlignment="1">
      <alignment horizontal="center" wrapText="1"/>
    </xf>
    <xf numFmtId="0" fontId="3" fillId="4" borderId="8" xfId="0" applyFont="1" applyFill="1" applyBorder="1" applyAlignment="1">
      <alignment horizontal="center" wrapText="1"/>
    </xf>
    <xf numFmtId="0" fontId="8" fillId="7" borderId="4" xfId="0" applyFont="1" applyFill="1" applyBorder="1" applyAlignment="1">
      <alignment horizontal="center" vertical="center" wrapText="1"/>
    </xf>
    <xf numFmtId="0" fontId="8" fillId="7" borderId="9" xfId="0" applyFont="1" applyFill="1" applyBorder="1" applyAlignment="1">
      <alignment horizontal="center" vertical="center" wrapText="1"/>
    </xf>
    <xf numFmtId="0" fontId="8" fillId="7" borderId="8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left" wrapText="1"/>
    </xf>
    <xf numFmtId="0" fontId="3" fillId="5" borderId="9" xfId="0" applyFont="1" applyFill="1" applyBorder="1" applyAlignment="1">
      <alignment horizontal="left" wrapText="1"/>
    </xf>
    <xf numFmtId="0" fontId="3" fillId="5" borderId="8" xfId="0" applyFont="1" applyFill="1" applyBorder="1" applyAlignment="1">
      <alignment horizontal="left" wrapText="1"/>
    </xf>
    <xf numFmtId="0" fontId="3" fillId="2" borderId="1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8" fillId="7" borderId="11" xfId="0" applyFont="1" applyFill="1" applyBorder="1" applyAlignment="1">
      <alignment horizontal="center" wrapText="1"/>
    </xf>
    <xf numFmtId="0" fontId="8" fillId="7" borderId="1" xfId="0" applyFont="1" applyFill="1" applyBorder="1" applyAlignment="1">
      <alignment horizontal="center" wrapText="1"/>
    </xf>
    <xf numFmtId="0" fontId="3" fillId="4" borderId="4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8" fillId="7" borderId="4" xfId="0" applyFont="1" applyFill="1" applyBorder="1" applyAlignment="1">
      <alignment horizontal="center" wrapText="1"/>
    </xf>
    <xf numFmtId="0" fontId="8" fillId="7" borderId="9" xfId="0" applyFont="1" applyFill="1" applyBorder="1" applyAlignment="1">
      <alignment horizontal="center" wrapText="1"/>
    </xf>
    <xf numFmtId="0" fontId="8" fillId="7" borderId="8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8" fillId="0" borderId="9" xfId="0" applyFont="1" applyBorder="1" applyAlignment="1">
      <alignment horizontal="center" vertical="center" wrapText="1"/>
    </xf>
    <xf numFmtId="0" fontId="3" fillId="5" borderId="4" xfId="0" applyFont="1" applyFill="1" applyBorder="1" applyAlignment="1">
      <alignment horizontal="left" vertical="center" wrapText="1"/>
    </xf>
    <xf numFmtId="0" fontId="3" fillId="5" borderId="9" xfId="0" applyFont="1" applyFill="1" applyBorder="1" applyAlignment="1">
      <alignment horizontal="left" vertical="center" wrapText="1"/>
    </xf>
    <xf numFmtId="0" fontId="3" fillId="5" borderId="8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right" wrapText="1"/>
    </xf>
    <xf numFmtId="0" fontId="5" fillId="0" borderId="1" xfId="0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94"/>
  <sheetViews>
    <sheetView tabSelected="1" topLeftCell="A116" workbookViewId="0">
      <selection activeCell="G27" sqref="G27"/>
    </sheetView>
  </sheetViews>
  <sheetFormatPr defaultRowHeight="12.75"/>
  <cols>
    <col min="1" max="1" width="14.140625" style="1" customWidth="1"/>
    <col min="2" max="2" width="9.42578125" style="1" customWidth="1"/>
    <col min="3" max="3" width="9.85546875" style="1" customWidth="1"/>
    <col min="4" max="4" width="41" style="54" customWidth="1"/>
    <col min="5" max="5" width="11.42578125" style="74" customWidth="1"/>
    <col min="6" max="8" width="12.28515625" style="1" customWidth="1"/>
    <col min="9" max="9" width="11.85546875" style="1" customWidth="1"/>
    <col min="10" max="10" width="12" style="1" customWidth="1"/>
    <col min="11" max="11" width="11.85546875" style="1" customWidth="1"/>
    <col min="12" max="16384" width="9.140625" style="1"/>
  </cols>
  <sheetData>
    <row r="1" spans="1:12">
      <c r="D1" s="2"/>
      <c r="E1" s="3"/>
      <c r="F1" s="4"/>
    </row>
    <row r="2" spans="1:12" ht="18.75">
      <c r="A2" s="119" t="s">
        <v>0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</row>
    <row r="3" spans="1:12" ht="18.75">
      <c r="A3" s="119" t="s">
        <v>1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</row>
    <row r="4" spans="1:12">
      <c r="D4" s="2"/>
      <c r="E4" s="3"/>
      <c r="F4" s="4"/>
    </row>
    <row r="5" spans="1:12" ht="18.75">
      <c r="A5" s="120" t="s">
        <v>2</v>
      </c>
      <c r="B5" s="120"/>
      <c r="C5" s="120"/>
      <c r="D5" s="121" t="s">
        <v>3</v>
      </c>
      <c r="E5" s="121"/>
      <c r="F5" s="121"/>
      <c r="G5" s="121"/>
      <c r="H5" s="121"/>
      <c r="I5" s="121"/>
      <c r="J5" s="121"/>
    </row>
    <row r="6" spans="1:12">
      <c r="A6" s="5" t="s">
        <v>4</v>
      </c>
      <c r="D6" s="2"/>
      <c r="E6" s="3"/>
      <c r="F6" s="4"/>
    </row>
    <row r="7" spans="1:12" ht="13.5" customHeight="1">
      <c r="A7" s="118" t="s">
        <v>5</v>
      </c>
      <c r="B7" s="118"/>
      <c r="C7" s="118"/>
      <c r="D7" s="2"/>
      <c r="E7" s="3"/>
      <c r="F7" s="4"/>
    </row>
    <row r="8" spans="1:12" ht="12.75" customHeight="1">
      <c r="A8" s="118" t="s">
        <v>6</v>
      </c>
      <c r="B8" s="118"/>
      <c r="C8" s="118"/>
      <c r="D8" s="2"/>
      <c r="E8" s="3"/>
      <c r="F8" s="4"/>
    </row>
    <row r="9" spans="1:12" ht="13.5" customHeight="1">
      <c r="A9" s="118" t="s">
        <v>7</v>
      </c>
      <c r="B9" s="118"/>
      <c r="C9" s="118"/>
      <c r="D9" s="118"/>
      <c r="E9" s="3"/>
      <c r="F9" s="4"/>
    </row>
    <row r="10" spans="1:12" ht="13.5" customHeight="1">
      <c r="A10" s="118" t="s">
        <v>8</v>
      </c>
      <c r="B10" s="118"/>
      <c r="C10" s="118"/>
      <c r="D10" s="2"/>
      <c r="E10" s="3"/>
      <c r="F10" s="4"/>
    </row>
    <row r="11" spans="1:12">
      <c r="D11" s="2"/>
      <c r="E11" s="3"/>
      <c r="F11" s="4"/>
    </row>
    <row r="12" spans="1:12" s="7" customFormat="1" ht="12.75" customHeight="1">
      <c r="A12" s="115" t="s">
        <v>9</v>
      </c>
      <c r="B12" s="115" t="s">
        <v>10</v>
      </c>
      <c r="C12" s="115" t="s">
        <v>11</v>
      </c>
      <c r="D12" s="115" t="s">
        <v>12</v>
      </c>
      <c r="E12" s="113" t="s">
        <v>13</v>
      </c>
      <c r="F12" s="113"/>
      <c r="G12" s="113"/>
      <c r="H12" s="113" t="s">
        <v>14</v>
      </c>
      <c r="I12" s="113"/>
      <c r="J12" s="113"/>
      <c r="K12" s="114"/>
      <c r="L12" s="6"/>
    </row>
    <row r="13" spans="1:12" s="7" customFormat="1" ht="19.5" customHeight="1">
      <c r="A13" s="116"/>
      <c r="B13" s="116"/>
      <c r="C13" s="116"/>
      <c r="D13" s="116"/>
      <c r="E13" s="115" t="s">
        <v>15</v>
      </c>
      <c r="F13" s="113" t="s">
        <v>16</v>
      </c>
      <c r="G13" s="113"/>
      <c r="H13" s="113" t="s">
        <v>17</v>
      </c>
      <c r="I13" s="113"/>
      <c r="J13" s="113"/>
      <c r="K13" s="114"/>
      <c r="L13" s="6"/>
    </row>
    <row r="14" spans="1:12" s="7" customFormat="1" ht="16.5" customHeight="1">
      <c r="A14" s="116"/>
      <c r="B14" s="116"/>
      <c r="C14" s="116"/>
      <c r="D14" s="116"/>
      <c r="E14" s="116"/>
      <c r="F14" s="115" t="s">
        <v>18</v>
      </c>
      <c r="G14" s="115" t="s">
        <v>19</v>
      </c>
      <c r="H14" s="115" t="s">
        <v>20</v>
      </c>
      <c r="I14" s="115" t="s">
        <v>21</v>
      </c>
      <c r="J14" s="113" t="s">
        <v>22</v>
      </c>
      <c r="K14" s="114"/>
      <c r="L14" s="6"/>
    </row>
    <row r="15" spans="1:12" s="7" customFormat="1" ht="15.75" customHeight="1">
      <c r="A15" s="117"/>
      <c r="B15" s="117"/>
      <c r="C15" s="117"/>
      <c r="D15" s="117"/>
      <c r="E15" s="117"/>
      <c r="F15" s="117"/>
      <c r="G15" s="117"/>
      <c r="H15" s="117"/>
      <c r="I15" s="117"/>
      <c r="J15" s="6" t="s">
        <v>23</v>
      </c>
      <c r="K15" s="8" t="s">
        <v>24</v>
      </c>
      <c r="L15" s="6" t="s">
        <v>25</v>
      </c>
    </row>
    <row r="16" spans="1:12" s="7" customFormat="1" ht="13.5" customHeight="1">
      <c r="A16" s="6">
        <v>1</v>
      </c>
      <c r="B16" s="6">
        <v>2</v>
      </c>
      <c r="C16" s="6">
        <v>3</v>
      </c>
      <c r="D16" s="6">
        <v>4</v>
      </c>
      <c r="E16" s="6">
        <v>5</v>
      </c>
      <c r="F16" s="6">
        <v>6</v>
      </c>
      <c r="G16" s="6">
        <v>7</v>
      </c>
      <c r="H16" s="6">
        <v>8</v>
      </c>
      <c r="I16" s="6">
        <v>9</v>
      </c>
      <c r="J16" s="6">
        <v>10</v>
      </c>
      <c r="K16" s="8">
        <v>11</v>
      </c>
      <c r="L16" s="6">
        <v>12</v>
      </c>
    </row>
    <row r="17" spans="1:24" ht="12.75" customHeight="1">
      <c r="A17" s="106" t="s">
        <v>26</v>
      </c>
      <c r="B17" s="106"/>
      <c r="C17" s="106"/>
      <c r="D17" s="106"/>
      <c r="E17" s="106"/>
      <c r="F17" s="106"/>
      <c r="G17" s="106"/>
      <c r="H17" s="106"/>
      <c r="I17" s="106"/>
      <c r="J17" s="106"/>
      <c r="K17" s="107"/>
      <c r="L17" s="9"/>
    </row>
    <row r="18" spans="1:24" ht="15.75" customHeight="1">
      <c r="A18" s="108" t="s">
        <v>27</v>
      </c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"/>
    </row>
    <row r="19" spans="1:24" ht="25.5">
      <c r="A19" s="11" t="s">
        <v>28</v>
      </c>
      <c r="B19" s="11" t="s">
        <v>29</v>
      </c>
      <c r="C19" s="11">
        <v>4</v>
      </c>
      <c r="D19" s="12" t="s">
        <v>30</v>
      </c>
      <c r="E19" s="13">
        <v>25</v>
      </c>
      <c r="F19" s="11">
        <v>25</v>
      </c>
      <c r="G19" s="11"/>
      <c r="H19" s="14">
        <v>11</v>
      </c>
      <c r="I19" s="14">
        <v>7</v>
      </c>
      <c r="J19" s="14"/>
      <c r="K19" s="15"/>
      <c r="L19" s="11"/>
    </row>
    <row r="20" spans="1:24" ht="12.75" customHeight="1">
      <c r="A20" s="11" t="s">
        <v>28</v>
      </c>
      <c r="B20" s="11" t="s">
        <v>29</v>
      </c>
      <c r="C20" s="11">
        <v>23</v>
      </c>
      <c r="D20" s="5" t="s">
        <v>31</v>
      </c>
      <c r="E20" s="13">
        <v>25</v>
      </c>
      <c r="F20" s="11">
        <v>25</v>
      </c>
      <c r="G20" s="11"/>
      <c r="H20" s="14">
        <v>22</v>
      </c>
      <c r="I20" s="14">
        <v>7</v>
      </c>
      <c r="J20" s="16"/>
      <c r="K20" s="15"/>
      <c r="L20" s="11"/>
    </row>
    <row r="21" spans="1:24" ht="26.25" customHeight="1">
      <c r="A21" s="11" t="s">
        <v>28</v>
      </c>
      <c r="B21" s="11" t="s">
        <v>29</v>
      </c>
      <c r="C21" s="11">
        <v>40</v>
      </c>
      <c r="D21" s="17" t="s">
        <v>32</v>
      </c>
      <c r="E21" s="18">
        <v>24</v>
      </c>
      <c r="F21" s="14">
        <v>24</v>
      </c>
      <c r="G21" s="19"/>
      <c r="H21" s="14">
        <v>11</v>
      </c>
      <c r="I21" s="14">
        <v>5</v>
      </c>
      <c r="J21" s="20"/>
      <c r="K21" s="21"/>
      <c r="L21" s="11"/>
    </row>
    <row r="22" spans="1:24" ht="12.75" customHeight="1">
      <c r="A22" s="11" t="s">
        <v>28</v>
      </c>
      <c r="B22" s="11" t="s">
        <v>29</v>
      </c>
      <c r="C22" s="11">
        <v>24</v>
      </c>
      <c r="D22" s="22" t="s">
        <v>31</v>
      </c>
      <c r="E22" s="18">
        <v>25</v>
      </c>
      <c r="F22" s="14">
        <v>25</v>
      </c>
      <c r="G22" s="16"/>
      <c r="H22" s="14">
        <v>16</v>
      </c>
      <c r="I22" s="14">
        <v>4</v>
      </c>
      <c r="J22" s="23"/>
      <c r="K22" s="15"/>
      <c r="L22" s="11"/>
    </row>
    <row r="23" spans="1:24" ht="25.5">
      <c r="A23" s="24" t="s">
        <v>28</v>
      </c>
      <c r="B23" s="24" t="s">
        <v>29</v>
      </c>
      <c r="C23" s="24">
        <v>10</v>
      </c>
      <c r="D23" s="25" t="s">
        <v>33</v>
      </c>
      <c r="E23" s="26">
        <v>25</v>
      </c>
      <c r="F23" s="27">
        <v>25</v>
      </c>
      <c r="G23" s="27"/>
      <c r="H23" s="27">
        <v>19</v>
      </c>
      <c r="I23" s="27">
        <v>6</v>
      </c>
      <c r="J23" s="28"/>
      <c r="K23" s="29"/>
      <c r="L23" s="24"/>
    </row>
    <row r="24" spans="1:24" ht="12.75" customHeight="1">
      <c r="A24" s="11" t="s">
        <v>28</v>
      </c>
      <c r="B24" s="11" t="s">
        <v>29</v>
      </c>
      <c r="C24" s="11">
        <v>25</v>
      </c>
      <c r="D24" s="22" t="s">
        <v>31</v>
      </c>
      <c r="E24" s="13">
        <v>25</v>
      </c>
      <c r="F24" s="11"/>
      <c r="G24" s="14">
        <v>25</v>
      </c>
      <c r="H24" s="14"/>
      <c r="I24" s="14"/>
      <c r="J24" s="14"/>
      <c r="K24" s="30"/>
      <c r="L24" s="11"/>
    </row>
    <row r="25" spans="1:24" ht="12.75" customHeight="1">
      <c r="A25" s="11" t="s">
        <v>28</v>
      </c>
      <c r="B25" s="11" t="s">
        <v>29</v>
      </c>
      <c r="C25" s="31">
        <v>26</v>
      </c>
      <c r="D25" s="32" t="s">
        <v>31</v>
      </c>
      <c r="E25" s="33">
        <v>25</v>
      </c>
      <c r="F25" s="33"/>
      <c r="G25" s="31">
        <v>25</v>
      </c>
      <c r="H25" s="33"/>
      <c r="I25" s="33"/>
      <c r="J25" s="33"/>
      <c r="K25" s="34"/>
      <c r="L25" s="11"/>
    </row>
    <row r="26" spans="1:24" ht="21.75" customHeight="1">
      <c r="A26" s="11" t="s">
        <v>28</v>
      </c>
      <c r="B26" s="11" t="s">
        <v>29</v>
      </c>
      <c r="C26" s="24">
        <v>39</v>
      </c>
      <c r="D26" s="17" t="s">
        <v>32</v>
      </c>
      <c r="E26" s="13">
        <v>20</v>
      </c>
      <c r="F26" s="11"/>
      <c r="G26" s="11">
        <v>20</v>
      </c>
      <c r="H26" s="16"/>
      <c r="I26" s="16"/>
      <c r="J26" s="16"/>
      <c r="K26" s="15"/>
      <c r="L26" s="11"/>
    </row>
    <row r="27" spans="1:24" ht="27" customHeight="1">
      <c r="A27" s="11" t="s">
        <v>28</v>
      </c>
      <c r="B27" s="11" t="s">
        <v>29</v>
      </c>
      <c r="C27" s="11">
        <v>38</v>
      </c>
      <c r="D27" s="25" t="s">
        <v>33</v>
      </c>
      <c r="E27" s="13">
        <v>24</v>
      </c>
      <c r="F27" s="11"/>
      <c r="G27" s="11">
        <v>24</v>
      </c>
      <c r="H27" s="16"/>
      <c r="I27" s="16"/>
      <c r="J27" s="16"/>
      <c r="K27" s="15"/>
      <c r="L27" s="11"/>
    </row>
    <row r="28" spans="1:24" ht="27.75" customHeight="1">
      <c r="A28" s="11" t="s">
        <v>28</v>
      </c>
      <c r="B28" s="11" t="s">
        <v>29</v>
      </c>
      <c r="C28" s="11">
        <v>36</v>
      </c>
      <c r="D28" s="25" t="s">
        <v>33</v>
      </c>
      <c r="E28" s="33">
        <v>25</v>
      </c>
      <c r="F28" s="33"/>
      <c r="G28" s="35">
        <v>25</v>
      </c>
      <c r="H28" s="23"/>
      <c r="I28" s="23"/>
      <c r="J28" s="36"/>
      <c r="K28" s="37"/>
      <c r="L28" s="11"/>
    </row>
    <row r="29" spans="1:24" ht="24.75" customHeight="1">
      <c r="A29" s="24" t="s">
        <v>28</v>
      </c>
      <c r="B29" s="24" t="s">
        <v>29</v>
      </c>
      <c r="C29" s="24">
        <v>37</v>
      </c>
      <c r="D29" s="25" t="s">
        <v>33</v>
      </c>
      <c r="E29" s="38">
        <v>25</v>
      </c>
      <c r="F29" s="38"/>
      <c r="G29" s="39">
        <v>25</v>
      </c>
      <c r="H29" s="28"/>
      <c r="I29" s="28"/>
      <c r="J29" s="40"/>
      <c r="K29" s="41"/>
      <c r="L29" s="24"/>
      <c r="M29" s="42"/>
      <c r="N29" s="43"/>
      <c r="O29" s="44"/>
      <c r="P29" s="45"/>
      <c r="Q29" s="44"/>
      <c r="R29" s="44"/>
      <c r="S29" s="44"/>
      <c r="T29" s="44"/>
      <c r="U29" s="44"/>
      <c r="V29" s="44"/>
      <c r="W29" s="44"/>
      <c r="X29" s="44"/>
    </row>
    <row r="30" spans="1:24" ht="26.25" customHeight="1">
      <c r="A30" s="24" t="s">
        <v>28</v>
      </c>
      <c r="B30" s="24" t="s">
        <v>29</v>
      </c>
      <c r="C30" s="39" t="s">
        <v>34</v>
      </c>
      <c r="D30" s="46" t="s">
        <v>35</v>
      </c>
      <c r="E30" s="38">
        <v>16</v>
      </c>
      <c r="F30" s="38"/>
      <c r="G30" s="39">
        <v>16</v>
      </c>
      <c r="H30" s="47"/>
      <c r="I30" s="47"/>
      <c r="J30" s="48"/>
      <c r="K30" s="49"/>
      <c r="L30" s="50"/>
    </row>
    <row r="31" spans="1:24" ht="27.75" customHeight="1">
      <c r="A31" s="24" t="s">
        <v>28</v>
      </c>
      <c r="B31" s="24" t="s">
        <v>29</v>
      </c>
      <c r="C31" s="39" t="s">
        <v>36</v>
      </c>
      <c r="D31" s="25" t="s">
        <v>37</v>
      </c>
      <c r="E31" s="51">
        <v>25</v>
      </c>
      <c r="F31" s="51">
        <v>25</v>
      </c>
      <c r="G31" s="24"/>
      <c r="H31" s="24">
        <v>10</v>
      </c>
      <c r="I31" s="24">
        <v>8</v>
      </c>
      <c r="J31" s="24"/>
      <c r="K31" s="29"/>
      <c r="L31" s="50"/>
    </row>
    <row r="32" spans="1:24" ht="24" customHeight="1">
      <c r="A32" s="24" t="s">
        <v>28</v>
      </c>
      <c r="B32" s="24" t="s">
        <v>29</v>
      </c>
      <c r="C32" s="39" t="s">
        <v>38</v>
      </c>
      <c r="D32" s="46" t="s">
        <v>35</v>
      </c>
      <c r="E32" s="38">
        <v>25</v>
      </c>
      <c r="F32" s="38">
        <v>25</v>
      </c>
      <c r="G32" s="38"/>
      <c r="H32" s="39">
        <v>6</v>
      </c>
      <c r="I32" s="39">
        <v>11</v>
      </c>
      <c r="J32" s="48"/>
      <c r="K32" s="49"/>
      <c r="L32" s="24">
        <v>1</v>
      </c>
    </row>
    <row r="33" spans="1:12" ht="12.75" customHeight="1">
      <c r="A33" s="42" t="s">
        <v>39</v>
      </c>
      <c r="B33" s="43"/>
      <c r="C33" s="44"/>
      <c r="D33" s="45" t="s">
        <v>40</v>
      </c>
      <c r="E33" s="44">
        <f>SUM(E19:E32)</f>
        <v>334</v>
      </c>
      <c r="F33" s="44">
        <f t="shared" ref="F33:L33" si="0">SUM(F19:F32)</f>
        <v>174</v>
      </c>
      <c r="G33" s="44">
        <f t="shared" si="0"/>
        <v>160</v>
      </c>
      <c r="H33" s="44">
        <f t="shared" si="0"/>
        <v>95</v>
      </c>
      <c r="I33" s="44">
        <f t="shared" si="0"/>
        <v>48</v>
      </c>
      <c r="J33" s="44">
        <f t="shared" si="0"/>
        <v>0</v>
      </c>
      <c r="K33" s="44">
        <f t="shared" si="0"/>
        <v>0</v>
      </c>
      <c r="L33" s="44">
        <f t="shared" si="0"/>
        <v>1</v>
      </c>
    </row>
    <row r="34" spans="1:12" ht="12.75" customHeight="1">
      <c r="A34" s="24" t="s">
        <v>41</v>
      </c>
      <c r="B34" s="24" t="s">
        <v>42</v>
      </c>
      <c r="C34" s="24">
        <v>12</v>
      </c>
      <c r="D34" s="52" t="s">
        <v>43</v>
      </c>
      <c r="E34" s="51">
        <v>25</v>
      </c>
      <c r="F34" s="24">
        <v>25</v>
      </c>
      <c r="G34" s="24"/>
      <c r="H34" s="27">
        <v>15</v>
      </c>
      <c r="I34" s="27">
        <v>11</v>
      </c>
      <c r="J34" s="50"/>
      <c r="K34" s="29"/>
      <c r="L34" s="24"/>
    </row>
    <row r="35" spans="1:12" ht="12.75" customHeight="1">
      <c r="A35" s="11" t="s">
        <v>41</v>
      </c>
      <c r="B35" s="14" t="s">
        <v>42</v>
      </c>
      <c r="C35" s="11">
        <v>11</v>
      </c>
      <c r="D35" s="12" t="s">
        <v>44</v>
      </c>
      <c r="E35" s="18">
        <v>25</v>
      </c>
      <c r="F35" s="14">
        <v>25</v>
      </c>
      <c r="G35" s="19"/>
      <c r="H35" s="14">
        <v>9</v>
      </c>
      <c r="I35" s="14">
        <v>12</v>
      </c>
      <c r="J35" s="23"/>
      <c r="K35" s="21"/>
      <c r="L35" s="11"/>
    </row>
    <row r="36" spans="1:12" ht="12.75" customHeight="1">
      <c r="A36" s="11" t="s">
        <v>41</v>
      </c>
      <c r="B36" s="11" t="s">
        <v>42</v>
      </c>
      <c r="C36" s="11" t="s">
        <v>45</v>
      </c>
      <c r="D36" s="25" t="s">
        <v>46</v>
      </c>
      <c r="E36" s="13">
        <v>25</v>
      </c>
      <c r="F36" s="11">
        <v>25</v>
      </c>
      <c r="G36" s="53"/>
      <c r="H36" s="11">
        <v>1</v>
      </c>
      <c r="I36" s="11">
        <v>7</v>
      </c>
      <c r="J36" s="35"/>
      <c r="K36" s="21"/>
      <c r="L36" s="16"/>
    </row>
    <row r="37" spans="1:12" ht="12.75" customHeight="1">
      <c r="A37" s="11" t="s">
        <v>41</v>
      </c>
      <c r="B37" s="11" t="s">
        <v>29</v>
      </c>
      <c r="C37" s="11" t="s">
        <v>47</v>
      </c>
      <c r="D37" s="54" t="s">
        <v>48</v>
      </c>
      <c r="E37" s="13">
        <v>25</v>
      </c>
      <c r="F37" s="11">
        <v>25</v>
      </c>
      <c r="G37" s="11"/>
      <c r="H37" s="11">
        <v>4</v>
      </c>
      <c r="I37" s="11">
        <v>6</v>
      </c>
      <c r="J37" s="35"/>
      <c r="K37" s="15"/>
      <c r="L37" s="16"/>
    </row>
    <row r="38" spans="1:12" ht="12.75" customHeight="1">
      <c r="A38" s="11" t="s">
        <v>49</v>
      </c>
      <c r="B38" s="11" t="s">
        <v>50</v>
      </c>
      <c r="C38" s="11" t="s">
        <v>51</v>
      </c>
      <c r="D38" s="22" t="s">
        <v>52</v>
      </c>
      <c r="E38" s="13">
        <v>14</v>
      </c>
      <c r="F38" s="11">
        <v>14</v>
      </c>
      <c r="G38" s="11"/>
      <c r="H38" s="11">
        <v>4</v>
      </c>
      <c r="I38" s="11">
        <v>8</v>
      </c>
      <c r="J38" s="11"/>
      <c r="K38" s="15"/>
      <c r="L38" s="14">
        <v>2</v>
      </c>
    </row>
    <row r="39" spans="1:12" ht="12.75" customHeight="1">
      <c r="A39" s="42" t="s">
        <v>53</v>
      </c>
      <c r="B39" s="43"/>
      <c r="C39" s="44"/>
      <c r="D39" s="45" t="s">
        <v>40</v>
      </c>
      <c r="E39" s="44">
        <f>SUM(E34:E38)</f>
        <v>114</v>
      </c>
      <c r="F39" s="44">
        <f t="shared" ref="F39:L39" si="1">SUM(F34:F38)</f>
        <v>114</v>
      </c>
      <c r="G39" s="44">
        <f t="shared" si="1"/>
        <v>0</v>
      </c>
      <c r="H39" s="44">
        <f t="shared" si="1"/>
        <v>33</v>
      </c>
      <c r="I39" s="44">
        <f t="shared" si="1"/>
        <v>44</v>
      </c>
      <c r="J39" s="44">
        <f t="shared" si="1"/>
        <v>0</v>
      </c>
      <c r="K39" s="44">
        <f t="shared" si="1"/>
        <v>0</v>
      </c>
      <c r="L39" s="44">
        <f t="shared" si="1"/>
        <v>2</v>
      </c>
    </row>
    <row r="40" spans="1:12" ht="12.75" customHeight="1">
      <c r="A40" s="42" t="s">
        <v>54</v>
      </c>
      <c r="B40" s="43"/>
      <c r="C40" s="44"/>
      <c r="D40" s="45" t="s">
        <v>40</v>
      </c>
      <c r="E40" s="44">
        <f t="shared" ref="E40:L40" si="2">E39+E33</f>
        <v>448</v>
      </c>
      <c r="F40" s="44">
        <f t="shared" si="2"/>
        <v>288</v>
      </c>
      <c r="G40" s="44">
        <f t="shared" si="2"/>
        <v>160</v>
      </c>
      <c r="H40" s="44">
        <f t="shared" si="2"/>
        <v>128</v>
      </c>
      <c r="I40" s="44">
        <f t="shared" si="2"/>
        <v>92</v>
      </c>
      <c r="J40" s="44">
        <f t="shared" si="2"/>
        <v>0</v>
      </c>
      <c r="K40" s="44">
        <f t="shared" si="2"/>
        <v>0</v>
      </c>
      <c r="L40" s="44">
        <f t="shared" si="2"/>
        <v>3</v>
      </c>
    </row>
    <row r="41" spans="1:12" ht="12.75" customHeight="1">
      <c r="A41" s="108" t="s">
        <v>55</v>
      </c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"/>
    </row>
    <row r="42" spans="1:12" ht="25.5" customHeight="1">
      <c r="A42" s="11" t="s">
        <v>28</v>
      </c>
      <c r="B42" s="11" t="s">
        <v>29</v>
      </c>
      <c r="C42" s="11">
        <v>8</v>
      </c>
      <c r="D42" s="12" t="s">
        <v>30</v>
      </c>
      <c r="E42" s="13">
        <v>24</v>
      </c>
      <c r="F42" s="11">
        <v>24</v>
      </c>
      <c r="G42" s="11"/>
      <c r="H42" s="14">
        <v>13</v>
      </c>
      <c r="I42" s="14">
        <v>4</v>
      </c>
      <c r="J42" s="14"/>
      <c r="K42" s="15"/>
      <c r="L42" s="11">
        <v>1</v>
      </c>
    </row>
    <row r="43" spans="1:12" ht="24" customHeight="1">
      <c r="A43" s="11" t="s">
        <v>28</v>
      </c>
      <c r="B43" s="11" t="s">
        <v>29</v>
      </c>
      <c r="C43" s="11">
        <v>1</v>
      </c>
      <c r="D43" s="5" t="s">
        <v>31</v>
      </c>
      <c r="E43" s="13">
        <v>25</v>
      </c>
      <c r="F43" s="11">
        <v>25</v>
      </c>
      <c r="G43" s="11"/>
      <c r="H43" s="14">
        <v>19</v>
      </c>
      <c r="I43" s="14">
        <v>3</v>
      </c>
      <c r="J43" s="16"/>
      <c r="K43" s="15"/>
      <c r="L43" s="11">
        <v>1</v>
      </c>
    </row>
    <row r="44" spans="1:12" ht="24.75" customHeight="1">
      <c r="A44" s="11" t="s">
        <v>28</v>
      </c>
      <c r="B44" s="11" t="s">
        <v>29</v>
      </c>
      <c r="C44" s="11">
        <v>16</v>
      </c>
      <c r="D44" s="17" t="s">
        <v>32</v>
      </c>
      <c r="E44" s="18">
        <v>24</v>
      </c>
      <c r="F44" s="14">
        <v>24</v>
      </c>
      <c r="G44" s="19"/>
      <c r="H44" s="14">
        <v>13</v>
      </c>
      <c r="I44" s="14">
        <v>7</v>
      </c>
      <c r="J44" s="20"/>
      <c r="K44" s="21"/>
      <c r="L44" s="11"/>
    </row>
    <row r="45" spans="1:12" ht="12.75" customHeight="1">
      <c r="A45" s="11" t="s">
        <v>28</v>
      </c>
      <c r="B45" s="11" t="s">
        <v>29</v>
      </c>
      <c r="C45" s="11">
        <v>17</v>
      </c>
      <c r="D45" s="22" t="s">
        <v>31</v>
      </c>
      <c r="E45" s="18">
        <v>24</v>
      </c>
      <c r="F45" s="14">
        <v>24</v>
      </c>
      <c r="G45" s="16"/>
      <c r="H45" s="14">
        <v>21</v>
      </c>
      <c r="I45" s="14">
        <v>4</v>
      </c>
      <c r="J45" s="23"/>
      <c r="K45" s="15"/>
      <c r="L45" s="11"/>
    </row>
    <row r="46" spans="1:12" ht="24" customHeight="1">
      <c r="A46" s="11" t="s">
        <v>28</v>
      </c>
      <c r="B46" s="11" t="s">
        <v>29</v>
      </c>
      <c r="C46" s="11">
        <v>18</v>
      </c>
      <c r="D46" s="22" t="s">
        <v>31</v>
      </c>
      <c r="E46" s="18">
        <v>25</v>
      </c>
      <c r="F46" s="14">
        <v>25</v>
      </c>
      <c r="G46" s="14"/>
      <c r="H46" s="14">
        <v>23</v>
      </c>
      <c r="I46" s="14">
        <v>3</v>
      </c>
      <c r="J46" s="23">
        <v>1</v>
      </c>
      <c r="K46" s="15"/>
      <c r="L46" s="11"/>
    </row>
    <row r="47" spans="1:12" ht="12.75" customHeight="1">
      <c r="A47" s="11" t="s">
        <v>28</v>
      </c>
      <c r="B47" s="11" t="s">
        <v>29</v>
      </c>
      <c r="C47" s="11">
        <v>33</v>
      </c>
      <c r="D47" s="22" t="s">
        <v>31</v>
      </c>
      <c r="E47" s="13">
        <v>25</v>
      </c>
      <c r="F47" s="11"/>
      <c r="G47" s="14">
        <v>25</v>
      </c>
      <c r="H47" s="14"/>
      <c r="I47" s="14"/>
      <c r="J47" s="14"/>
      <c r="K47" s="30"/>
      <c r="L47" s="11"/>
    </row>
    <row r="48" spans="1:12" ht="22.5" customHeight="1">
      <c r="A48" s="11" t="s">
        <v>28</v>
      </c>
      <c r="B48" s="11" t="s">
        <v>29</v>
      </c>
      <c r="C48" s="31">
        <v>34</v>
      </c>
      <c r="D48" s="32" t="s">
        <v>31</v>
      </c>
      <c r="E48" s="33">
        <v>24</v>
      </c>
      <c r="F48" s="33"/>
      <c r="G48" s="31">
        <v>24</v>
      </c>
      <c r="H48" s="33"/>
      <c r="I48" s="33"/>
      <c r="J48" s="33"/>
      <c r="K48" s="34"/>
      <c r="L48" s="11"/>
    </row>
    <row r="49" spans="1:12" ht="12.75" customHeight="1">
      <c r="A49" s="11" t="s">
        <v>28</v>
      </c>
      <c r="B49" s="11" t="s">
        <v>29</v>
      </c>
      <c r="C49" s="11">
        <v>35</v>
      </c>
      <c r="D49" s="12" t="s">
        <v>31</v>
      </c>
      <c r="E49" s="13">
        <v>23</v>
      </c>
      <c r="F49" s="11"/>
      <c r="G49" s="11">
        <v>23</v>
      </c>
      <c r="H49" s="16"/>
      <c r="I49" s="16"/>
      <c r="J49" s="16"/>
      <c r="K49" s="15"/>
      <c r="L49" s="11"/>
    </row>
    <row r="50" spans="1:12" ht="25.5" customHeight="1">
      <c r="A50" s="11" t="s">
        <v>28</v>
      </c>
      <c r="B50" s="11" t="s">
        <v>29</v>
      </c>
      <c r="C50" s="11">
        <v>7</v>
      </c>
      <c r="D50" s="25" t="s">
        <v>33</v>
      </c>
      <c r="E50" s="13">
        <v>25</v>
      </c>
      <c r="F50" s="11"/>
      <c r="G50" s="11">
        <v>25</v>
      </c>
      <c r="H50" s="16"/>
      <c r="I50" s="16"/>
      <c r="J50" s="16"/>
      <c r="K50" s="15"/>
      <c r="L50" s="11"/>
    </row>
    <row r="51" spans="1:12" ht="25.5" customHeight="1">
      <c r="A51" s="11" t="s">
        <v>28</v>
      </c>
      <c r="B51" s="11" t="s">
        <v>29</v>
      </c>
      <c r="C51" s="35" t="s">
        <v>56</v>
      </c>
      <c r="D51" s="55" t="s">
        <v>35</v>
      </c>
      <c r="E51" s="33">
        <v>25</v>
      </c>
      <c r="F51" s="33">
        <v>25</v>
      </c>
      <c r="G51" s="33"/>
      <c r="H51" s="23">
        <v>7</v>
      </c>
      <c r="I51" s="23">
        <v>9</v>
      </c>
      <c r="J51" s="23">
        <v>1</v>
      </c>
      <c r="K51" s="37"/>
      <c r="L51" s="11"/>
    </row>
    <row r="52" spans="1:12" ht="13.5" customHeight="1">
      <c r="A52" s="42" t="s">
        <v>39</v>
      </c>
      <c r="B52" s="43"/>
      <c r="C52" s="44"/>
      <c r="D52" s="45" t="s">
        <v>40</v>
      </c>
      <c r="E52" s="44">
        <f>E51+E50+E49+E48+E47+E46+E45+E44+E43+E42</f>
        <v>244</v>
      </c>
      <c r="F52" s="44">
        <f>F51+F46+F45+F44+F43+F42</f>
        <v>147</v>
      </c>
      <c r="G52" s="44">
        <f>G50+G49+G48+G47</f>
        <v>97</v>
      </c>
      <c r="H52" s="44">
        <f>H51+H46+H45+H44+H43+H42</f>
        <v>96</v>
      </c>
      <c r="I52" s="44">
        <f>I51+I46+I45+I44+I43+I42</f>
        <v>30</v>
      </c>
      <c r="J52" s="44">
        <f>SUM(J42:J51)</f>
        <v>2</v>
      </c>
      <c r="K52" s="44">
        <f>SUM(K42:K51)</f>
        <v>0</v>
      </c>
      <c r="L52" s="44">
        <f>SUM(L42:L51)</f>
        <v>2</v>
      </c>
    </row>
    <row r="53" spans="1:12">
      <c r="A53" s="11" t="s">
        <v>41</v>
      </c>
      <c r="B53" s="11" t="s">
        <v>42</v>
      </c>
      <c r="C53" s="11">
        <v>5</v>
      </c>
      <c r="D53" s="12" t="s">
        <v>44</v>
      </c>
      <c r="E53" s="13">
        <v>23</v>
      </c>
      <c r="F53" s="11">
        <v>23</v>
      </c>
      <c r="G53" s="11"/>
      <c r="H53" s="14">
        <v>9</v>
      </c>
      <c r="I53" s="14">
        <v>6</v>
      </c>
      <c r="J53" s="14">
        <v>1</v>
      </c>
      <c r="K53" s="15"/>
      <c r="L53" s="11"/>
    </row>
    <row r="54" spans="1:12" ht="12.75" customHeight="1">
      <c r="A54" s="11" t="s">
        <v>41</v>
      </c>
      <c r="B54" s="11" t="s">
        <v>42</v>
      </c>
      <c r="C54" s="11">
        <v>14</v>
      </c>
      <c r="D54" s="5" t="s">
        <v>43</v>
      </c>
      <c r="E54" s="13">
        <v>24</v>
      </c>
      <c r="F54" s="11">
        <v>24</v>
      </c>
      <c r="G54" s="11"/>
      <c r="H54" s="14">
        <v>10</v>
      </c>
      <c r="I54" s="14">
        <v>1</v>
      </c>
      <c r="J54" s="16"/>
      <c r="K54" s="15"/>
      <c r="L54" s="11"/>
    </row>
    <row r="55" spans="1:12" ht="25.5" customHeight="1">
      <c r="A55" s="11" t="s">
        <v>41</v>
      </c>
      <c r="B55" s="14" t="s">
        <v>42</v>
      </c>
      <c r="C55" s="11" t="s">
        <v>57</v>
      </c>
      <c r="D55" s="25" t="s">
        <v>46</v>
      </c>
      <c r="E55" s="18">
        <v>25</v>
      </c>
      <c r="F55" s="14">
        <v>25</v>
      </c>
      <c r="G55" s="19"/>
      <c r="H55" s="14">
        <v>2</v>
      </c>
      <c r="I55" s="14">
        <v>8</v>
      </c>
      <c r="J55" s="23">
        <v>1</v>
      </c>
      <c r="K55" s="21"/>
      <c r="L55" s="11"/>
    </row>
    <row r="56" spans="1:12">
      <c r="A56" s="11" t="s">
        <v>41</v>
      </c>
      <c r="B56" s="14" t="s">
        <v>42</v>
      </c>
      <c r="C56" s="11" t="s">
        <v>58</v>
      </c>
      <c r="D56" s="12" t="s">
        <v>59</v>
      </c>
      <c r="E56" s="18">
        <v>21</v>
      </c>
      <c r="F56" s="14">
        <v>21</v>
      </c>
      <c r="G56" s="16"/>
      <c r="H56" s="14">
        <v>6</v>
      </c>
      <c r="I56" s="14">
        <v>7</v>
      </c>
      <c r="J56" s="23">
        <v>1</v>
      </c>
      <c r="K56" s="15"/>
      <c r="L56" s="11"/>
    </row>
    <row r="57" spans="1:12">
      <c r="A57" s="11" t="s">
        <v>41</v>
      </c>
      <c r="B57" s="14" t="s">
        <v>29</v>
      </c>
      <c r="C57" s="11" t="s">
        <v>60</v>
      </c>
      <c r="D57" s="54" t="s">
        <v>48</v>
      </c>
      <c r="E57" s="18">
        <v>22</v>
      </c>
      <c r="F57" s="14">
        <v>22</v>
      </c>
      <c r="G57" s="14"/>
      <c r="H57" s="14">
        <v>3</v>
      </c>
      <c r="I57" s="14">
        <v>7</v>
      </c>
      <c r="J57" s="23">
        <v>3</v>
      </c>
      <c r="K57" s="15"/>
      <c r="L57" s="11"/>
    </row>
    <row r="58" spans="1:12">
      <c r="A58" s="11" t="s">
        <v>49</v>
      </c>
      <c r="B58" s="14" t="s">
        <v>50</v>
      </c>
      <c r="C58" s="11" t="s">
        <v>61</v>
      </c>
      <c r="D58" s="22" t="s">
        <v>52</v>
      </c>
      <c r="E58" s="13">
        <v>12</v>
      </c>
      <c r="F58" s="11">
        <v>12</v>
      </c>
      <c r="G58" s="14"/>
      <c r="H58" s="14">
        <v>5</v>
      </c>
      <c r="I58" s="14">
        <v>8</v>
      </c>
      <c r="J58" s="14"/>
      <c r="K58" s="30"/>
      <c r="L58" s="11">
        <v>1</v>
      </c>
    </row>
    <row r="59" spans="1:12" ht="12.75" customHeight="1">
      <c r="A59" s="42" t="s">
        <v>53</v>
      </c>
      <c r="B59" s="43"/>
      <c r="C59" s="44"/>
      <c r="D59" s="45" t="s">
        <v>40</v>
      </c>
      <c r="E59" s="44">
        <f>SUM(E53:E58)</f>
        <v>127</v>
      </c>
      <c r="F59" s="44">
        <f t="shared" ref="F59:L59" si="3">SUM(F53:F58)</f>
        <v>127</v>
      </c>
      <c r="G59" s="44">
        <f t="shared" si="3"/>
        <v>0</v>
      </c>
      <c r="H59" s="44">
        <f t="shared" si="3"/>
        <v>35</v>
      </c>
      <c r="I59" s="44">
        <f t="shared" si="3"/>
        <v>37</v>
      </c>
      <c r="J59" s="44">
        <f t="shared" si="3"/>
        <v>6</v>
      </c>
      <c r="K59" s="44">
        <f t="shared" si="3"/>
        <v>0</v>
      </c>
      <c r="L59" s="44">
        <f t="shared" si="3"/>
        <v>1</v>
      </c>
    </row>
    <row r="60" spans="1:12" ht="19.5" customHeight="1">
      <c r="A60" s="42" t="s">
        <v>62</v>
      </c>
      <c r="B60" s="43"/>
      <c r="C60" s="44"/>
      <c r="D60" s="45" t="s">
        <v>40</v>
      </c>
      <c r="E60" s="44">
        <f>E52+E59</f>
        <v>371</v>
      </c>
      <c r="F60" s="44">
        <f>F52+F59</f>
        <v>274</v>
      </c>
      <c r="G60" s="44">
        <f>G59+G52</f>
        <v>97</v>
      </c>
      <c r="H60" s="44">
        <f>H52+H59</f>
        <v>131</v>
      </c>
      <c r="I60" s="44">
        <f>I52+I59</f>
        <v>67</v>
      </c>
      <c r="J60" s="44">
        <f>J52+J59</f>
        <v>8</v>
      </c>
      <c r="K60" s="44">
        <f>K52+K59</f>
        <v>0</v>
      </c>
      <c r="L60" s="44">
        <f>L52+L59</f>
        <v>3</v>
      </c>
    </row>
    <row r="61" spans="1:12" ht="13.5">
      <c r="A61" s="109" t="s">
        <v>63</v>
      </c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</row>
    <row r="62" spans="1:12">
      <c r="A62" s="11" t="s">
        <v>28</v>
      </c>
      <c r="B62" s="11" t="s">
        <v>29</v>
      </c>
      <c r="C62" s="11">
        <v>9</v>
      </c>
      <c r="D62" s="12" t="s">
        <v>31</v>
      </c>
      <c r="E62" s="13">
        <v>25</v>
      </c>
      <c r="F62" s="11">
        <v>25</v>
      </c>
      <c r="G62" s="11"/>
      <c r="H62" s="14">
        <v>22</v>
      </c>
      <c r="I62" s="14">
        <v>3</v>
      </c>
      <c r="J62" s="56"/>
      <c r="K62" s="16"/>
      <c r="L62" s="11"/>
    </row>
    <row r="63" spans="1:12" ht="25.5">
      <c r="A63" s="11" t="s">
        <v>28</v>
      </c>
      <c r="B63" s="11" t="s">
        <v>64</v>
      </c>
      <c r="C63" s="11">
        <v>13</v>
      </c>
      <c r="D63" s="54" t="s">
        <v>32</v>
      </c>
      <c r="E63" s="13">
        <v>23</v>
      </c>
      <c r="F63" s="11">
        <v>23</v>
      </c>
      <c r="G63" s="11"/>
      <c r="H63" s="14">
        <v>22</v>
      </c>
      <c r="I63" s="14">
        <v>3</v>
      </c>
      <c r="J63" s="23">
        <v>1</v>
      </c>
      <c r="K63" s="16"/>
      <c r="L63" s="11"/>
    </row>
    <row r="64" spans="1:12" ht="12.6" customHeight="1">
      <c r="A64" s="11" t="s">
        <v>28</v>
      </c>
      <c r="B64" s="11" t="s">
        <v>64</v>
      </c>
      <c r="C64" s="11">
        <v>21</v>
      </c>
      <c r="D64" s="12" t="s">
        <v>31</v>
      </c>
      <c r="E64" s="13">
        <v>25</v>
      </c>
      <c r="F64" s="11">
        <v>25</v>
      </c>
      <c r="G64" s="11"/>
      <c r="H64" s="14">
        <v>20</v>
      </c>
      <c r="I64" s="14">
        <v>4</v>
      </c>
      <c r="J64" s="35">
        <v>1</v>
      </c>
      <c r="K64" s="16"/>
      <c r="L64" s="11"/>
    </row>
    <row r="65" spans="1:12" ht="17.25" customHeight="1">
      <c r="A65" s="57" t="s">
        <v>28</v>
      </c>
      <c r="B65" s="11" t="s">
        <v>64</v>
      </c>
      <c r="C65" s="11">
        <v>22</v>
      </c>
      <c r="D65" s="12" t="s">
        <v>31</v>
      </c>
      <c r="E65" s="13">
        <v>25</v>
      </c>
      <c r="F65" s="11">
        <v>25</v>
      </c>
      <c r="G65" s="11"/>
      <c r="H65" s="14">
        <v>22</v>
      </c>
      <c r="I65" s="11">
        <v>4</v>
      </c>
      <c r="J65" s="56"/>
      <c r="K65" s="16"/>
      <c r="L65" s="11"/>
    </row>
    <row r="66" spans="1:12" ht="12.75" customHeight="1">
      <c r="A66" s="11" t="s">
        <v>28</v>
      </c>
      <c r="B66" s="11" t="s">
        <v>65</v>
      </c>
      <c r="C66" s="11">
        <v>30</v>
      </c>
      <c r="D66" s="12" t="s">
        <v>31</v>
      </c>
      <c r="E66" s="13">
        <v>22</v>
      </c>
      <c r="F66" s="11"/>
      <c r="G66" s="11">
        <v>22</v>
      </c>
      <c r="H66" s="16"/>
      <c r="I66" s="16"/>
      <c r="J66" s="56"/>
      <c r="K66" s="16"/>
      <c r="L66" s="11"/>
    </row>
    <row r="67" spans="1:12" ht="12.75" customHeight="1">
      <c r="A67" s="11" t="s">
        <v>28</v>
      </c>
      <c r="B67" s="11" t="s">
        <v>29</v>
      </c>
      <c r="C67" s="11">
        <v>31</v>
      </c>
      <c r="D67" s="12" t="s">
        <v>31</v>
      </c>
      <c r="E67" s="13">
        <v>24</v>
      </c>
      <c r="F67" s="11"/>
      <c r="G67" s="11">
        <v>24</v>
      </c>
      <c r="H67" s="16"/>
      <c r="I67" s="16"/>
      <c r="J67" s="56"/>
      <c r="K67" s="16"/>
      <c r="L67" s="11"/>
    </row>
    <row r="68" spans="1:12" ht="24.75" customHeight="1">
      <c r="A68" s="11" t="s">
        <v>28</v>
      </c>
      <c r="B68" s="11" t="s">
        <v>29</v>
      </c>
      <c r="C68" s="11">
        <v>32</v>
      </c>
      <c r="D68" s="12" t="s">
        <v>31</v>
      </c>
      <c r="E68" s="13">
        <v>24</v>
      </c>
      <c r="F68" s="11"/>
      <c r="G68" s="11">
        <v>24</v>
      </c>
      <c r="H68" s="16"/>
      <c r="I68" s="16"/>
      <c r="J68" s="56"/>
      <c r="K68" s="16"/>
      <c r="L68" s="11"/>
    </row>
    <row r="69" spans="1:12" ht="26.25" customHeight="1">
      <c r="A69" s="11" t="s">
        <v>28</v>
      </c>
      <c r="B69" s="14" t="s">
        <v>29</v>
      </c>
      <c r="C69" s="11" t="s">
        <v>66</v>
      </c>
      <c r="D69" s="58" t="s">
        <v>67</v>
      </c>
      <c r="E69" s="18">
        <v>24</v>
      </c>
      <c r="F69" s="14">
        <v>24</v>
      </c>
      <c r="G69" s="16"/>
      <c r="H69" s="14">
        <v>7</v>
      </c>
      <c r="I69" s="14"/>
      <c r="J69" s="56"/>
      <c r="K69" s="16"/>
      <c r="L69" s="11"/>
    </row>
    <row r="70" spans="1:12" ht="17.25" customHeight="1">
      <c r="A70" s="42" t="s">
        <v>39</v>
      </c>
      <c r="B70" s="43"/>
      <c r="C70" s="44"/>
      <c r="D70" s="45" t="s">
        <v>40</v>
      </c>
      <c r="E70" s="44">
        <f>SUM(E62:E69)</f>
        <v>192</v>
      </c>
      <c r="F70" s="44">
        <f>SUM(F62:F69)</f>
        <v>122</v>
      </c>
      <c r="G70" s="44">
        <f t="shared" ref="G70:L70" si="4">SUM(G62:G69)</f>
        <v>70</v>
      </c>
      <c r="H70" s="44">
        <f t="shared" si="4"/>
        <v>93</v>
      </c>
      <c r="I70" s="44">
        <f t="shared" si="4"/>
        <v>14</v>
      </c>
      <c r="J70" s="44">
        <f t="shared" si="4"/>
        <v>2</v>
      </c>
      <c r="K70" s="44">
        <f t="shared" si="4"/>
        <v>0</v>
      </c>
      <c r="L70" s="44">
        <f t="shared" si="4"/>
        <v>0</v>
      </c>
    </row>
    <row r="71" spans="1:12" ht="24.75" customHeight="1">
      <c r="A71" s="11" t="s">
        <v>41</v>
      </c>
      <c r="B71" s="14" t="s">
        <v>42</v>
      </c>
      <c r="C71" s="11">
        <v>2</v>
      </c>
      <c r="D71" s="58" t="s">
        <v>46</v>
      </c>
      <c r="E71" s="18">
        <v>24</v>
      </c>
      <c r="F71" s="14">
        <v>24</v>
      </c>
      <c r="G71" s="16"/>
      <c r="H71" s="14">
        <v>23</v>
      </c>
      <c r="I71" s="14">
        <v>2</v>
      </c>
      <c r="J71" s="23">
        <v>3</v>
      </c>
      <c r="K71" s="14">
        <v>3</v>
      </c>
      <c r="L71" s="11"/>
    </row>
    <row r="72" spans="1:12" ht="15.75" customHeight="1">
      <c r="A72" s="11" t="s">
        <v>41</v>
      </c>
      <c r="B72" s="14" t="s">
        <v>42</v>
      </c>
      <c r="C72" s="11">
        <v>3</v>
      </c>
      <c r="D72" s="12" t="s">
        <v>44</v>
      </c>
      <c r="E72" s="18">
        <v>25</v>
      </c>
      <c r="F72" s="14">
        <v>25</v>
      </c>
      <c r="G72" s="16"/>
      <c r="H72" s="14">
        <v>20</v>
      </c>
      <c r="I72" s="14">
        <v>1</v>
      </c>
      <c r="J72" s="23">
        <v>1</v>
      </c>
      <c r="K72" s="14">
        <v>1</v>
      </c>
      <c r="L72" s="11"/>
    </row>
    <row r="73" spans="1:12">
      <c r="A73" s="11" t="s">
        <v>68</v>
      </c>
      <c r="B73" s="14" t="s">
        <v>42</v>
      </c>
      <c r="C73" s="11">
        <v>6</v>
      </c>
      <c r="D73" s="12" t="s">
        <v>43</v>
      </c>
      <c r="E73" s="18">
        <v>25</v>
      </c>
      <c r="F73" s="14">
        <v>25</v>
      </c>
      <c r="G73" s="16"/>
      <c r="H73" s="14">
        <v>19</v>
      </c>
      <c r="I73" s="14"/>
      <c r="J73" s="23">
        <v>2</v>
      </c>
      <c r="K73" s="14">
        <v>2</v>
      </c>
      <c r="L73" s="11"/>
    </row>
    <row r="74" spans="1:12" ht="22.5" customHeight="1">
      <c r="A74" s="11" t="s">
        <v>68</v>
      </c>
      <c r="B74" s="14" t="s">
        <v>42</v>
      </c>
      <c r="C74" s="11" t="s">
        <v>69</v>
      </c>
      <c r="D74" s="58" t="s">
        <v>46</v>
      </c>
      <c r="E74" s="18">
        <v>22</v>
      </c>
      <c r="F74" s="14">
        <v>22</v>
      </c>
      <c r="G74" s="16"/>
      <c r="H74" s="14">
        <v>11</v>
      </c>
      <c r="I74" s="14">
        <v>4</v>
      </c>
      <c r="J74" s="23">
        <v>1</v>
      </c>
      <c r="K74" s="14">
        <v>1</v>
      </c>
      <c r="L74" s="11"/>
    </row>
    <row r="75" spans="1:12" ht="14.25" customHeight="1">
      <c r="A75" s="11" t="s">
        <v>68</v>
      </c>
      <c r="B75" s="14" t="s">
        <v>42</v>
      </c>
      <c r="C75" s="11" t="s">
        <v>70</v>
      </c>
      <c r="D75" s="54" t="s">
        <v>59</v>
      </c>
      <c r="E75" s="18">
        <v>24</v>
      </c>
      <c r="F75" s="14">
        <v>24</v>
      </c>
      <c r="G75" s="14"/>
      <c r="H75" s="14">
        <v>8</v>
      </c>
      <c r="I75" s="14">
        <v>2</v>
      </c>
      <c r="J75" s="23">
        <v>4</v>
      </c>
      <c r="K75" s="14">
        <v>4</v>
      </c>
      <c r="L75" s="11"/>
    </row>
    <row r="76" spans="1:12" ht="12.75" customHeight="1">
      <c r="A76" s="11" t="s">
        <v>68</v>
      </c>
      <c r="B76" s="14" t="s">
        <v>29</v>
      </c>
      <c r="C76" s="11" t="s">
        <v>71</v>
      </c>
      <c r="D76" s="22" t="s">
        <v>48</v>
      </c>
      <c r="E76" s="13">
        <v>21</v>
      </c>
      <c r="F76" s="11">
        <v>21</v>
      </c>
      <c r="G76" s="14"/>
      <c r="H76" s="14">
        <v>7</v>
      </c>
      <c r="I76" s="14">
        <v>2</v>
      </c>
      <c r="J76" s="14">
        <v>3</v>
      </c>
      <c r="K76" s="14"/>
      <c r="L76" s="11"/>
    </row>
    <row r="77" spans="1:12" ht="12.75" customHeight="1">
      <c r="A77" s="42" t="s">
        <v>53</v>
      </c>
      <c r="B77" s="43"/>
      <c r="C77" s="44"/>
      <c r="D77" s="45" t="s">
        <v>40</v>
      </c>
      <c r="E77" s="44">
        <f t="shared" ref="E77:L77" si="5">SUM(E71:E76)</f>
        <v>141</v>
      </c>
      <c r="F77" s="44">
        <f t="shared" si="5"/>
        <v>141</v>
      </c>
      <c r="G77" s="44">
        <f t="shared" si="5"/>
        <v>0</v>
      </c>
      <c r="H77" s="44">
        <f t="shared" si="5"/>
        <v>88</v>
      </c>
      <c r="I77" s="44">
        <f t="shared" si="5"/>
        <v>11</v>
      </c>
      <c r="J77" s="44">
        <f t="shared" si="5"/>
        <v>14</v>
      </c>
      <c r="K77" s="44">
        <f t="shared" si="5"/>
        <v>11</v>
      </c>
      <c r="L77" s="44">
        <f t="shared" si="5"/>
        <v>0</v>
      </c>
    </row>
    <row r="78" spans="1:12" ht="12.75" customHeight="1">
      <c r="A78" s="42" t="s">
        <v>72</v>
      </c>
      <c r="B78" s="43"/>
      <c r="C78" s="44"/>
      <c r="D78" s="45" t="s">
        <v>40</v>
      </c>
      <c r="E78" s="44">
        <f>E70+E77</f>
        <v>333</v>
      </c>
      <c r="F78" s="44">
        <f t="shared" ref="F78:L78" si="6">F70+F77</f>
        <v>263</v>
      </c>
      <c r="G78" s="44">
        <f t="shared" si="6"/>
        <v>70</v>
      </c>
      <c r="H78" s="44">
        <f t="shared" si="6"/>
        <v>181</v>
      </c>
      <c r="I78" s="44">
        <f t="shared" si="6"/>
        <v>25</v>
      </c>
      <c r="J78" s="44">
        <f t="shared" si="6"/>
        <v>16</v>
      </c>
      <c r="K78" s="44">
        <f t="shared" si="6"/>
        <v>11</v>
      </c>
      <c r="L78" s="44">
        <f t="shared" si="6"/>
        <v>0</v>
      </c>
    </row>
    <row r="79" spans="1:12" ht="15" customHeight="1">
      <c r="A79" s="109" t="s">
        <v>73</v>
      </c>
      <c r="B79" s="109"/>
      <c r="C79" s="109"/>
      <c r="D79" s="109"/>
      <c r="E79" s="109"/>
      <c r="F79" s="109"/>
      <c r="G79" s="109"/>
      <c r="H79" s="109"/>
      <c r="I79" s="109"/>
      <c r="J79" s="109"/>
      <c r="K79" s="109"/>
      <c r="L79" s="109"/>
    </row>
    <row r="80" spans="1:12" ht="24" customHeight="1">
      <c r="A80" s="24" t="s">
        <v>28</v>
      </c>
      <c r="B80" s="24" t="s">
        <v>29</v>
      </c>
      <c r="C80" s="24">
        <v>15</v>
      </c>
      <c r="D80" s="58" t="s">
        <v>74</v>
      </c>
      <c r="E80" s="51">
        <v>22</v>
      </c>
      <c r="F80" s="24">
        <v>22</v>
      </c>
      <c r="G80" s="24"/>
      <c r="H80" s="27">
        <v>19</v>
      </c>
      <c r="I80" s="27">
        <v>1</v>
      </c>
      <c r="J80" s="28">
        <v>1</v>
      </c>
      <c r="K80" s="24">
        <v>1</v>
      </c>
      <c r="L80" s="24"/>
    </row>
    <row r="81" spans="1:12" ht="12" customHeight="1">
      <c r="A81" s="11" t="s">
        <v>28</v>
      </c>
      <c r="B81" s="11" t="s">
        <v>64</v>
      </c>
      <c r="C81" s="11">
        <v>19</v>
      </c>
      <c r="D81" s="12" t="s">
        <v>75</v>
      </c>
      <c r="E81" s="13">
        <v>22</v>
      </c>
      <c r="F81" s="11">
        <v>22</v>
      </c>
      <c r="G81" s="11"/>
      <c r="H81" s="14">
        <v>22</v>
      </c>
      <c r="I81" s="14">
        <v>1</v>
      </c>
      <c r="J81" s="23">
        <v>2</v>
      </c>
      <c r="K81" s="14">
        <v>2</v>
      </c>
      <c r="L81" s="11"/>
    </row>
    <row r="82" spans="1:12" ht="11.25" customHeight="1">
      <c r="A82" s="11" t="s">
        <v>28</v>
      </c>
      <c r="B82" s="11" t="s">
        <v>64</v>
      </c>
      <c r="C82" s="11">
        <v>20</v>
      </c>
      <c r="D82" s="12" t="s">
        <v>75</v>
      </c>
      <c r="E82" s="13">
        <v>24</v>
      </c>
      <c r="F82" s="11">
        <v>24</v>
      </c>
      <c r="G82" s="11"/>
      <c r="H82" s="14">
        <v>24</v>
      </c>
      <c r="I82" s="14">
        <v>3</v>
      </c>
      <c r="J82" s="56"/>
      <c r="K82" s="16"/>
      <c r="L82" s="11"/>
    </row>
    <row r="83" spans="1:12" ht="12.75" customHeight="1">
      <c r="A83" s="57" t="s">
        <v>28</v>
      </c>
      <c r="B83" s="11" t="s">
        <v>64</v>
      </c>
      <c r="C83" s="11">
        <v>27</v>
      </c>
      <c r="D83" s="12" t="s">
        <v>75</v>
      </c>
      <c r="E83" s="13">
        <v>21</v>
      </c>
      <c r="F83" s="11">
        <v>21</v>
      </c>
      <c r="G83" s="11"/>
      <c r="H83" s="14">
        <v>13</v>
      </c>
      <c r="I83" s="11">
        <v>1</v>
      </c>
      <c r="J83" s="56"/>
      <c r="K83" s="16"/>
      <c r="L83" s="11"/>
    </row>
    <row r="84" spans="1:12" ht="13.5" customHeight="1">
      <c r="A84" s="11" t="s">
        <v>28</v>
      </c>
      <c r="B84" s="11" t="s">
        <v>65</v>
      </c>
      <c r="C84" s="11">
        <v>28</v>
      </c>
      <c r="D84" s="12" t="s">
        <v>75</v>
      </c>
      <c r="E84" s="13">
        <v>21</v>
      </c>
      <c r="F84" s="11"/>
      <c r="G84" s="11">
        <v>21</v>
      </c>
      <c r="H84" s="16"/>
      <c r="I84" s="16"/>
      <c r="J84" s="56"/>
      <c r="K84" s="16"/>
      <c r="L84" s="11"/>
    </row>
    <row r="85" spans="1:12" ht="13.5" customHeight="1">
      <c r="A85" s="11" t="s">
        <v>28</v>
      </c>
      <c r="B85" s="11" t="s">
        <v>29</v>
      </c>
      <c r="C85" s="11">
        <v>29</v>
      </c>
      <c r="D85" s="12" t="s">
        <v>75</v>
      </c>
      <c r="E85" s="13">
        <v>23</v>
      </c>
      <c r="F85" s="11"/>
      <c r="G85" s="11">
        <v>23</v>
      </c>
      <c r="H85" s="16"/>
      <c r="I85" s="16"/>
      <c r="J85" s="56"/>
      <c r="K85" s="16"/>
      <c r="L85" s="11"/>
    </row>
    <row r="86" spans="1:12" ht="12.75" customHeight="1">
      <c r="A86" s="42" t="s">
        <v>39</v>
      </c>
      <c r="B86" s="43"/>
      <c r="C86" s="44"/>
      <c r="D86" s="45" t="s">
        <v>40</v>
      </c>
      <c r="E86" s="44">
        <f>E84+E83+E82+E81+E80+E85</f>
        <v>133</v>
      </c>
      <c r="F86" s="44">
        <f t="shared" ref="F86:L86" si="7">SUM(F80:F85)</f>
        <v>89</v>
      </c>
      <c r="G86" s="44">
        <f t="shared" si="7"/>
        <v>44</v>
      </c>
      <c r="H86" s="44">
        <f t="shared" si="7"/>
        <v>78</v>
      </c>
      <c r="I86" s="44">
        <f t="shared" si="7"/>
        <v>6</v>
      </c>
      <c r="J86" s="44">
        <f t="shared" si="7"/>
        <v>3</v>
      </c>
      <c r="K86" s="44">
        <f t="shared" si="7"/>
        <v>3</v>
      </c>
      <c r="L86" s="44">
        <f t="shared" si="7"/>
        <v>0</v>
      </c>
    </row>
    <row r="87" spans="1:12" ht="12.75" customHeight="1">
      <c r="A87" s="42" t="s">
        <v>76</v>
      </c>
      <c r="B87" s="43"/>
      <c r="C87" s="44"/>
      <c r="D87" s="45" t="s">
        <v>40</v>
      </c>
      <c r="E87" s="44">
        <f>E85+E84+E83+E82+E81+E80</f>
        <v>133</v>
      </c>
      <c r="F87" s="44">
        <f>F83+F82+F81+F80</f>
        <v>89</v>
      </c>
      <c r="G87" s="44">
        <f>G85+G84</f>
        <v>44</v>
      </c>
      <c r="H87" s="44">
        <f>H83+H82+H81+H80</f>
        <v>78</v>
      </c>
      <c r="I87" s="44">
        <f>I86</f>
        <v>6</v>
      </c>
      <c r="J87" s="44">
        <f>J81+J80</f>
        <v>3</v>
      </c>
      <c r="K87" s="44">
        <f>K86</f>
        <v>3</v>
      </c>
      <c r="L87" s="44">
        <f>L86</f>
        <v>0</v>
      </c>
    </row>
    <row r="88" spans="1:12" ht="12.75" customHeight="1">
      <c r="A88" s="110" t="s">
        <v>77</v>
      </c>
      <c r="B88" s="111"/>
      <c r="C88" s="111"/>
      <c r="D88" s="112"/>
      <c r="E88" s="59">
        <f>E60+E40+E78+E87</f>
        <v>1285</v>
      </c>
      <c r="F88" s="59">
        <f>F60+F40+F78+F87</f>
        <v>914</v>
      </c>
      <c r="G88" s="59">
        <f>G87+G78+G60+G40</f>
        <v>371</v>
      </c>
      <c r="H88" s="59">
        <f>H87+H78+H60+H40</f>
        <v>518</v>
      </c>
      <c r="I88" s="59">
        <f>I87+I78+I60+I40</f>
        <v>190</v>
      </c>
      <c r="J88" s="59">
        <f>J87+J78+J60+J40</f>
        <v>27</v>
      </c>
      <c r="K88" s="59">
        <f>K87+K78+K60+K40</f>
        <v>14</v>
      </c>
      <c r="L88" s="59">
        <f>L33+L39+L52+L59+L70+L77+L86</f>
        <v>6</v>
      </c>
    </row>
    <row r="89" spans="1:12" ht="4.5" hidden="1" customHeight="1">
      <c r="A89" s="60" t="s">
        <v>78</v>
      </c>
      <c r="B89" s="61"/>
      <c r="C89" s="61"/>
      <c r="D89" s="61"/>
      <c r="E89" s="61"/>
      <c r="F89" s="61"/>
      <c r="G89" s="61"/>
      <c r="H89" s="61"/>
      <c r="I89" s="61"/>
      <c r="J89" s="61"/>
      <c r="K89" s="62"/>
      <c r="L89" s="9"/>
    </row>
    <row r="90" spans="1:12" ht="0.75" hidden="1" customHeight="1">
      <c r="A90" s="42" t="s">
        <v>79</v>
      </c>
      <c r="B90" s="43"/>
      <c r="C90" s="44"/>
      <c r="D90" s="45" t="s">
        <v>40</v>
      </c>
      <c r="E90" s="44" t="e">
        <f>SUM(#REF!)</f>
        <v>#REF!</v>
      </c>
      <c r="F90" s="44">
        <v>0</v>
      </c>
      <c r="G90" s="44" t="e">
        <f>SUM(#REF!)</f>
        <v>#REF!</v>
      </c>
      <c r="H90" s="44" t="e">
        <f>SUM(#REF!)</f>
        <v>#REF!</v>
      </c>
      <c r="I90" s="44" t="e">
        <f>SUM(#REF!)</f>
        <v>#REF!</v>
      </c>
      <c r="J90" s="44" t="e">
        <f>SUM(#REF!)</f>
        <v>#REF!</v>
      </c>
      <c r="K90" s="44" t="e">
        <f>SUM(#REF!)</f>
        <v>#REF!</v>
      </c>
      <c r="L90" s="44" t="e">
        <f>SUM(#REF!)</f>
        <v>#REF!</v>
      </c>
    </row>
    <row r="91" spans="1:12" ht="12.75" hidden="1" customHeight="1">
      <c r="A91" s="63" t="s">
        <v>80</v>
      </c>
      <c r="B91" s="64"/>
      <c r="C91" s="64"/>
      <c r="D91" s="64"/>
      <c r="E91" s="64"/>
      <c r="F91" s="64"/>
      <c r="G91" s="64"/>
      <c r="H91" s="64"/>
      <c r="I91" s="64"/>
      <c r="J91" s="64"/>
      <c r="K91" s="65"/>
      <c r="L91" s="11"/>
    </row>
    <row r="92" spans="1:12" ht="4.5" hidden="1" customHeight="1">
      <c r="A92" s="11" t="s">
        <v>28</v>
      </c>
      <c r="B92" s="11" t="s">
        <v>81</v>
      </c>
      <c r="C92" s="11" t="s">
        <v>82</v>
      </c>
      <c r="D92" s="12" t="s">
        <v>31</v>
      </c>
      <c r="E92" s="13">
        <v>12</v>
      </c>
      <c r="F92" s="11"/>
      <c r="G92" s="11">
        <f>E92</f>
        <v>12</v>
      </c>
      <c r="H92" s="11"/>
      <c r="I92" s="11"/>
      <c r="J92" s="11"/>
      <c r="K92" s="11"/>
      <c r="L92" s="11"/>
    </row>
    <row r="93" spans="1:12" ht="12.75" hidden="1" customHeight="1">
      <c r="A93" s="11" t="s">
        <v>28</v>
      </c>
      <c r="B93" s="11" t="s">
        <v>64</v>
      </c>
      <c r="C93" s="11" t="s">
        <v>83</v>
      </c>
      <c r="D93" s="12" t="s">
        <v>31</v>
      </c>
      <c r="E93" s="13">
        <v>11</v>
      </c>
      <c r="F93" s="11"/>
      <c r="G93" s="11">
        <f>E93</f>
        <v>11</v>
      </c>
      <c r="H93" s="11"/>
      <c r="I93" s="11"/>
      <c r="J93" s="11"/>
      <c r="K93" s="11"/>
      <c r="L93" s="11"/>
    </row>
    <row r="94" spans="1:12" ht="11.25" hidden="1" customHeight="1">
      <c r="A94" s="42" t="s">
        <v>84</v>
      </c>
      <c r="B94" s="43"/>
      <c r="C94" s="44"/>
      <c r="D94" s="45" t="s">
        <v>40</v>
      </c>
      <c r="E94" s="44">
        <f>SUM(E92:E93)</f>
        <v>23</v>
      </c>
      <c r="F94" s="44">
        <f t="shared" ref="F94:L94" si="8">SUM(F92:F93)</f>
        <v>0</v>
      </c>
      <c r="G94" s="44">
        <f t="shared" si="8"/>
        <v>23</v>
      </c>
      <c r="H94" s="44">
        <f t="shared" si="8"/>
        <v>0</v>
      </c>
      <c r="I94" s="44">
        <f t="shared" si="8"/>
        <v>0</v>
      </c>
      <c r="J94" s="44">
        <f t="shared" si="8"/>
        <v>0</v>
      </c>
      <c r="K94" s="44">
        <f t="shared" si="8"/>
        <v>0</v>
      </c>
      <c r="L94" s="44">
        <f t="shared" si="8"/>
        <v>0</v>
      </c>
    </row>
    <row r="95" spans="1:12" ht="12.75" hidden="1" customHeight="1">
      <c r="A95" s="63" t="s">
        <v>73</v>
      </c>
      <c r="B95" s="64"/>
      <c r="C95" s="64"/>
      <c r="D95" s="64"/>
      <c r="E95" s="64"/>
      <c r="F95" s="64"/>
      <c r="G95" s="64"/>
      <c r="H95" s="64"/>
      <c r="I95" s="64"/>
      <c r="J95" s="64"/>
      <c r="K95" s="65"/>
      <c r="L95" s="11"/>
    </row>
    <row r="96" spans="1:12" ht="12.75" hidden="1" customHeight="1">
      <c r="A96" s="11" t="s">
        <v>28</v>
      </c>
      <c r="B96" s="11" t="s">
        <v>64</v>
      </c>
      <c r="C96" s="11" t="s">
        <v>85</v>
      </c>
      <c r="D96" s="12" t="s">
        <v>31</v>
      </c>
      <c r="E96" s="13">
        <v>17</v>
      </c>
      <c r="F96" s="11"/>
      <c r="G96" s="11">
        <f>E96</f>
        <v>17</v>
      </c>
      <c r="H96" s="11"/>
      <c r="I96" s="11"/>
      <c r="J96" s="11"/>
      <c r="K96" s="11"/>
      <c r="L96" s="11"/>
    </row>
    <row r="97" spans="1:12" ht="12.75" hidden="1" customHeight="1">
      <c r="A97" s="11" t="s">
        <v>28</v>
      </c>
      <c r="B97" s="11" t="s">
        <v>64</v>
      </c>
      <c r="C97" s="11" t="s">
        <v>86</v>
      </c>
      <c r="D97" s="12" t="s">
        <v>31</v>
      </c>
      <c r="E97" s="13">
        <v>15</v>
      </c>
      <c r="F97" s="11"/>
      <c r="G97" s="11">
        <f>E97</f>
        <v>15</v>
      </c>
      <c r="H97" s="11"/>
      <c r="I97" s="11"/>
      <c r="J97" s="11"/>
      <c r="K97" s="11"/>
      <c r="L97" s="11"/>
    </row>
    <row r="98" spans="1:12" ht="12.75" hidden="1" customHeight="1">
      <c r="A98" s="42" t="s">
        <v>87</v>
      </c>
      <c r="B98" s="43"/>
      <c r="C98" s="44"/>
      <c r="D98" s="45" t="s">
        <v>40</v>
      </c>
      <c r="E98" s="44">
        <f>SUM(E96:E97)</f>
        <v>32</v>
      </c>
      <c r="F98" s="44">
        <f t="shared" ref="F98:L98" si="9">SUM(F96:F97)</f>
        <v>0</v>
      </c>
      <c r="G98" s="44">
        <f t="shared" si="9"/>
        <v>32</v>
      </c>
      <c r="H98" s="44">
        <f t="shared" si="9"/>
        <v>0</v>
      </c>
      <c r="I98" s="44">
        <f t="shared" si="9"/>
        <v>0</v>
      </c>
      <c r="J98" s="44">
        <f t="shared" si="9"/>
        <v>0</v>
      </c>
      <c r="K98" s="44">
        <f t="shared" si="9"/>
        <v>0</v>
      </c>
      <c r="L98" s="44">
        <f t="shared" si="9"/>
        <v>0</v>
      </c>
    </row>
    <row r="99" spans="1:12" ht="12.75" hidden="1" customHeight="1">
      <c r="A99" s="66" t="s">
        <v>88</v>
      </c>
      <c r="B99" s="67"/>
      <c r="C99" s="67"/>
      <c r="D99" s="68"/>
      <c r="E99" s="59" t="e">
        <f t="shared" ref="E99:L99" si="10">E98+E94+E90</f>
        <v>#REF!</v>
      </c>
      <c r="F99" s="59">
        <f t="shared" si="10"/>
        <v>0</v>
      </c>
      <c r="G99" s="59" t="e">
        <f t="shared" si="10"/>
        <v>#REF!</v>
      </c>
      <c r="H99" s="59" t="e">
        <f t="shared" si="10"/>
        <v>#REF!</v>
      </c>
      <c r="I99" s="59" t="e">
        <f t="shared" si="10"/>
        <v>#REF!</v>
      </c>
      <c r="J99" s="59" t="e">
        <f t="shared" si="10"/>
        <v>#REF!</v>
      </c>
      <c r="K99" s="59" t="e">
        <f t="shared" si="10"/>
        <v>#REF!</v>
      </c>
      <c r="L99" s="59" t="e">
        <f t="shared" si="10"/>
        <v>#REF!</v>
      </c>
    </row>
    <row r="100" spans="1:12" ht="12.75" hidden="1" customHeight="1">
      <c r="A100" s="69" t="s">
        <v>89</v>
      </c>
      <c r="B100" s="70"/>
      <c r="C100" s="70"/>
      <c r="D100" s="71"/>
      <c r="E100" s="72" t="e">
        <f t="shared" ref="E100:J100" si="11">E88+E99</f>
        <v>#REF!</v>
      </c>
      <c r="F100" s="72">
        <f t="shared" si="11"/>
        <v>914</v>
      </c>
      <c r="G100" s="72" t="e">
        <f t="shared" si="11"/>
        <v>#REF!</v>
      </c>
      <c r="H100" s="72" t="e">
        <f t="shared" si="11"/>
        <v>#REF!</v>
      </c>
      <c r="I100" s="72" t="e">
        <f t="shared" si="11"/>
        <v>#REF!</v>
      </c>
      <c r="J100" s="72" t="e">
        <f t="shared" si="11"/>
        <v>#REF!</v>
      </c>
      <c r="K100" s="72">
        <f>K87+K78</f>
        <v>14</v>
      </c>
      <c r="L100" s="72" t="e">
        <f>L88+L99</f>
        <v>#REF!</v>
      </c>
    </row>
    <row r="101" spans="1:12" ht="12.75" hidden="1" customHeight="1">
      <c r="A101" s="70" t="s">
        <v>90</v>
      </c>
      <c r="B101" s="70"/>
      <c r="C101" s="70"/>
      <c r="D101" s="71"/>
      <c r="E101" s="72" t="e">
        <f>E99+E86+E70+E52</f>
        <v>#REF!</v>
      </c>
      <c r="F101" s="72">
        <f>F98+F87+F70+F52</f>
        <v>358</v>
      </c>
      <c r="G101" s="72">
        <f>G98+G86+G70+G52</f>
        <v>243</v>
      </c>
      <c r="H101" s="72">
        <f>H98+H86+H70+H52</f>
        <v>267</v>
      </c>
      <c r="I101" s="72">
        <f>I86+I70+I52</f>
        <v>50</v>
      </c>
      <c r="J101" s="72">
        <f>J86+J70+J52</f>
        <v>7</v>
      </c>
      <c r="K101" s="72">
        <f>K86+K70+K52</f>
        <v>3</v>
      </c>
      <c r="L101" s="72">
        <f>L86+L70+L52</f>
        <v>2</v>
      </c>
    </row>
    <row r="102" spans="1:12" ht="12.75" hidden="1" customHeight="1">
      <c r="A102" s="69" t="s">
        <v>91</v>
      </c>
      <c r="B102" s="70"/>
      <c r="C102" s="70"/>
      <c r="D102" s="71"/>
      <c r="E102" s="72">
        <f t="shared" ref="E102:L102" si="12">E77+E59</f>
        <v>268</v>
      </c>
      <c r="F102" s="72">
        <f t="shared" si="12"/>
        <v>268</v>
      </c>
      <c r="G102" s="72">
        <f t="shared" si="12"/>
        <v>0</v>
      </c>
      <c r="H102" s="72">
        <f t="shared" si="12"/>
        <v>123</v>
      </c>
      <c r="I102" s="72">
        <f t="shared" si="12"/>
        <v>48</v>
      </c>
      <c r="J102" s="72">
        <f t="shared" si="12"/>
        <v>20</v>
      </c>
      <c r="K102" s="72">
        <f t="shared" si="12"/>
        <v>11</v>
      </c>
      <c r="L102" s="72">
        <f t="shared" si="12"/>
        <v>1</v>
      </c>
    </row>
    <row r="103" spans="1:12" ht="12.75" hidden="1" customHeight="1">
      <c r="A103" s="69" t="s">
        <v>92</v>
      </c>
      <c r="B103" s="70"/>
      <c r="C103" s="70"/>
      <c r="D103" s="71"/>
      <c r="E103" s="72"/>
      <c r="F103" s="72"/>
      <c r="G103" s="72"/>
      <c r="H103" s="72"/>
      <c r="I103" s="72"/>
      <c r="J103" s="72"/>
      <c r="K103" s="72"/>
      <c r="L103" s="73"/>
    </row>
    <row r="104" spans="1:12" ht="12.75" hidden="1" customHeight="1">
      <c r="A104" s="69" t="s">
        <v>93</v>
      </c>
      <c r="B104" s="70"/>
      <c r="C104" s="70"/>
      <c r="D104" s="71"/>
      <c r="E104" s="72">
        <f>E58</f>
        <v>12</v>
      </c>
      <c r="F104" s="72">
        <f>F58</f>
        <v>12</v>
      </c>
      <c r="G104" s="72">
        <f>G58+G76</f>
        <v>0</v>
      </c>
      <c r="H104" s="72">
        <f>H58</f>
        <v>5</v>
      </c>
      <c r="I104" s="72">
        <f>I58</f>
        <v>8</v>
      </c>
      <c r="J104" s="72">
        <f>J58</f>
        <v>0</v>
      </c>
      <c r="K104" s="72"/>
      <c r="L104" s="72">
        <f>L59</f>
        <v>1</v>
      </c>
    </row>
    <row r="105" spans="1:12" ht="12.75" hidden="1" customHeight="1"/>
    <row r="106" spans="1:12" ht="3" hidden="1" customHeight="1"/>
    <row r="107" spans="1:12" ht="12.75" hidden="1" customHeight="1"/>
    <row r="108" spans="1:12" ht="12.75" hidden="1" customHeight="1"/>
    <row r="109" spans="1:12" ht="12.75" hidden="1" customHeight="1"/>
    <row r="110" spans="1:12" ht="12.75" hidden="1" customHeight="1"/>
    <row r="111" spans="1:12" ht="12.75" hidden="1" customHeight="1"/>
    <row r="112" spans="1:12" ht="12.75" hidden="1" customHeight="1"/>
    <row r="113" spans="1:12" ht="12.75" hidden="1" customHeight="1">
      <c r="B113" s="5"/>
      <c r="C113" s="5"/>
    </row>
    <row r="114" spans="1:12" ht="12.75" hidden="1" customHeight="1"/>
    <row r="115" spans="1:12" ht="12.75" hidden="1" customHeight="1"/>
    <row r="116" spans="1:12" ht="14.25" customHeight="1">
      <c r="A116" s="97" t="s">
        <v>78</v>
      </c>
      <c r="B116" s="98"/>
      <c r="C116" s="98"/>
      <c r="D116" s="98"/>
      <c r="E116" s="98"/>
      <c r="F116" s="98"/>
      <c r="G116" s="98"/>
      <c r="H116" s="98"/>
      <c r="I116" s="98"/>
      <c r="J116" s="98"/>
      <c r="K116" s="98"/>
      <c r="L116" s="98"/>
    </row>
    <row r="117" spans="1:12" ht="13.5">
      <c r="A117" s="99" t="s">
        <v>94</v>
      </c>
      <c r="B117" s="100"/>
      <c r="C117" s="100"/>
      <c r="D117" s="100"/>
      <c r="E117" s="100"/>
      <c r="F117" s="100"/>
      <c r="G117" s="100"/>
      <c r="H117" s="100"/>
      <c r="I117" s="100"/>
      <c r="J117" s="100"/>
      <c r="K117" s="100"/>
      <c r="L117" s="100"/>
    </row>
    <row r="118" spans="1:12" ht="16.5" customHeight="1">
      <c r="A118" s="11" t="s">
        <v>28</v>
      </c>
      <c r="B118" s="11" t="s">
        <v>64</v>
      </c>
      <c r="C118" s="11" t="s">
        <v>95</v>
      </c>
      <c r="D118" s="12" t="s">
        <v>31</v>
      </c>
      <c r="E118" s="13">
        <v>25</v>
      </c>
      <c r="F118" s="11"/>
      <c r="G118" s="11">
        <v>25</v>
      </c>
      <c r="H118" s="11"/>
      <c r="I118" s="11"/>
      <c r="J118" s="11"/>
      <c r="K118" s="11"/>
      <c r="L118" s="11"/>
    </row>
    <row r="119" spans="1:12" ht="17.25" customHeight="1">
      <c r="A119" s="101" t="s">
        <v>96</v>
      </c>
      <c r="B119" s="102"/>
      <c r="C119" s="44"/>
      <c r="D119" s="45" t="s">
        <v>40</v>
      </c>
      <c r="E119" s="44">
        <f>E118</f>
        <v>25</v>
      </c>
      <c r="F119" s="44">
        <v>0</v>
      </c>
      <c r="G119" s="44">
        <f>G118</f>
        <v>25</v>
      </c>
      <c r="H119" s="44">
        <f>SUM(H117:H118)</f>
        <v>0</v>
      </c>
      <c r="I119" s="44">
        <f>SUM(I117:I118)</f>
        <v>0</v>
      </c>
      <c r="J119" s="44">
        <f>SUM(J117:J118)</f>
        <v>0</v>
      </c>
      <c r="K119" s="44">
        <f>SUM(K117:K118)</f>
        <v>0</v>
      </c>
      <c r="L119" s="44">
        <f>SUM(L117:L118)</f>
        <v>0</v>
      </c>
    </row>
    <row r="120" spans="1:12" ht="13.5">
      <c r="A120" s="103" t="s">
        <v>97</v>
      </c>
      <c r="B120" s="104"/>
      <c r="C120" s="104"/>
      <c r="D120" s="104"/>
      <c r="E120" s="104"/>
      <c r="F120" s="104"/>
      <c r="G120" s="104"/>
      <c r="H120" s="104"/>
      <c r="I120" s="104"/>
      <c r="J120" s="104"/>
      <c r="K120" s="104"/>
      <c r="L120" s="104"/>
    </row>
    <row r="121" spans="1:12" ht="12.75" customHeight="1">
      <c r="A121" s="11" t="s">
        <v>28</v>
      </c>
      <c r="B121" s="11" t="s">
        <v>64</v>
      </c>
      <c r="C121" s="11" t="s">
        <v>98</v>
      </c>
      <c r="D121" s="12" t="s">
        <v>31</v>
      </c>
      <c r="E121" s="13">
        <v>13</v>
      </c>
      <c r="F121" s="11"/>
      <c r="G121" s="11">
        <v>13</v>
      </c>
      <c r="H121" s="11"/>
      <c r="I121" s="11"/>
      <c r="J121" s="11"/>
      <c r="K121" s="11"/>
      <c r="L121" s="11"/>
    </row>
    <row r="122" spans="1:12">
      <c r="A122" s="11" t="s">
        <v>28</v>
      </c>
      <c r="B122" s="11" t="s">
        <v>64</v>
      </c>
      <c r="C122" s="11" t="s">
        <v>99</v>
      </c>
      <c r="D122" s="12" t="s">
        <v>31</v>
      </c>
      <c r="E122" s="13">
        <v>14</v>
      </c>
      <c r="F122" s="11"/>
      <c r="G122" s="11">
        <v>14</v>
      </c>
      <c r="H122" s="11"/>
      <c r="I122" s="11"/>
      <c r="J122" s="11"/>
      <c r="K122" s="11"/>
      <c r="L122" s="11"/>
    </row>
    <row r="123" spans="1:12" ht="16.5" customHeight="1">
      <c r="A123" s="89" t="s">
        <v>79</v>
      </c>
      <c r="B123" s="90"/>
      <c r="C123" s="44"/>
      <c r="D123" s="45" t="s">
        <v>40</v>
      </c>
      <c r="E123" s="44">
        <f>SUM(E121:E122)</f>
        <v>27</v>
      </c>
      <c r="F123" s="44">
        <v>0</v>
      </c>
      <c r="G123" s="44">
        <f t="shared" ref="G123:L123" si="13">SUM(G121:G122)</f>
        <v>27</v>
      </c>
      <c r="H123" s="44">
        <f t="shared" si="13"/>
        <v>0</v>
      </c>
      <c r="I123" s="44">
        <f t="shared" si="13"/>
        <v>0</v>
      </c>
      <c r="J123" s="44">
        <f t="shared" si="13"/>
        <v>0</v>
      </c>
      <c r="K123" s="44">
        <f t="shared" si="13"/>
        <v>0</v>
      </c>
      <c r="L123" s="44">
        <f t="shared" si="13"/>
        <v>0</v>
      </c>
    </row>
    <row r="124" spans="1:12" ht="13.5" customHeight="1">
      <c r="A124" s="103" t="s">
        <v>80</v>
      </c>
      <c r="B124" s="104"/>
      <c r="C124" s="104"/>
      <c r="D124" s="104"/>
      <c r="E124" s="104"/>
      <c r="F124" s="104"/>
      <c r="G124" s="104"/>
      <c r="H124" s="104"/>
      <c r="I124" s="104"/>
      <c r="J124" s="104"/>
      <c r="K124" s="104"/>
      <c r="L124" s="105"/>
    </row>
    <row r="125" spans="1:12" ht="13.5" customHeight="1">
      <c r="A125" s="11" t="s">
        <v>28</v>
      </c>
      <c r="B125" s="11" t="s">
        <v>64</v>
      </c>
      <c r="C125" s="11" t="s">
        <v>82</v>
      </c>
      <c r="D125" s="12" t="s">
        <v>31</v>
      </c>
      <c r="E125" s="13">
        <v>11</v>
      </c>
      <c r="F125" s="11"/>
      <c r="G125" s="11">
        <f>E125</f>
        <v>11</v>
      </c>
      <c r="H125" s="11"/>
      <c r="I125" s="11"/>
      <c r="J125" s="11"/>
      <c r="K125" s="11"/>
      <c r="L125" s="11"/>
    </row>
    <row r="126" spans="1:12" ht="15" customHeight="1">
      <c r="A126" s="11" t="s">
        <v>28</v>
      </c>
      <c r="B126" s="11" t="s">
        <v>64</v>
      </c>
      <c r="C126" s="11" t="s">
        <v>83</v>
      </c>
      <c r="D126" s="12" t="s">
        <v>31</v>
      </c>
      <c r="E126" s="13">
        <v>12</v>
      </c>
      <c r="F126" s="11"/>
      <c r="G126" s="11">
        <f>E126</f>
        <v>12</v>
      </c>
      <c r="H126" s="11"/>
      <c r="I126" s="11"/>
      <c r="J126" s="11"/>
      <c r="K126" s="11"/>
      <c r="L126" s="11"/>
    </row>
    <row r="127" spans="1:12" ht="14.25" customHeight="1">
      <c r="A127" s="89" t="s">
        <v>84</v>
      </c>
      <c r="B127" s="90"/>
      <c r="C127" s="44"/>
      <c r="D127" s="45" t="s">
        <v>40</v>
      </c>
      <c r="E127" s="44">
        <f>SUM(E125:E126)</f>
        <v>23</v>
      </c>
      <c r="F127" s="44">
        <f t="shared" ref="F127:L127" si="14">SUM(F125:F126)</f>
        <v>0</v>
      </c>
      <c r="G127" s="44">
        <f t="shared" si="14"/>
        <v>23</v>
      </c>
      <c r="H127" s="44">
        <f t="shared" si="14"/>
        <v>0</v>
      </c>
      <c r="I127" s="44">
        <f t="shared" si="14"/>
        <v>0</v>
      </c>
      <c r="J127" s="44">
        <f t="shared" si="14"/>
        <v>0</v>
      </c>
      <c r="K127" s="44">
        <f t="shared" si="14"/>
        <v>0</v>
      </c>
      <c r="L127" s="44">
        <f t="shared" si="14"/>
        <v>0</v>
      </c>
    </row>
    <row r="128" spans="1:12" ht="12.75" customHeight="1">
      <c r="A128" s="91" t="s">
        <v>73</v>
      </c>
      <c r="B128" s="92"/>
      <c r="C128" s="92"/>
      <c r="D128" s="92"/>
      <c r="E128" s="92"/>
      <c r="F128" s="92"/>
      <c r="G128" s="92"/>
      <c r="H128" s="92"/>
      <c r="I128" s="92"/>
      <c r="J128" s="92"/>
      <c r="K128" s="92"/>
      <c r="L128" s="93"/>
    </row>
    <row r="129" spans="1:12" ht="12.75" customHeight="1">
      <c r="A129" s="11" t="s">
        <v>28</v>
      </c>
      <c r="B129" s="11" t="s">
        <v>64</v>
      </c>
      <c r="C129" s="11" t="s">
        <v>85</v>
      </c>
      <c r="D129" s="12" t="s">
        <v>31</v>
      </c>
      <c r="E129" s="13">
        <v>17</v>
      </c>
      <c r="F129" s="11"/>
      <c r="G129" s="11">
        <f>E129</f>
        <v>17</v>
      </c>
      <c r="H129" s="11"/>
      <c r="I129" s="11"/>
      <c r="J129" s="11"/>
      <c r="K129" s="11"/>
      <c r="L129" s="11"/>
    </row>
    <row r="130" spans="1:12" ht="12.75" customHeight="1">
      <c r="A130" s="11" t="s">
        <v>28</v>
      </c>
      <c r="B130" s="11" t="s">
        <v>64</v>
      </c>
      <c r="C130" s="11" t="s">
        <v>86</v>
      </c>
      <c r="D130" s="12" t="s">
        <v>31</v>
      </c>
      <c r="E130" s="13">
        <v>14</v>
      </c>
      <c r="F130" s="11"/>
      <c r="G130" s="11">
        <f>E130</f>
        <v>14</v>
      </c>
      <c r="H130" s="11"/>
      <c r="I130" s="11"/>
      <c r="J130" s="11"/>
      <c r="K130" s="11"/>
      <c r="L130" s="11"/>
    </row>
    <row r="131" spans="1:12" ht="12.75" customHeight="1">
      <c r="A131" s="89" t="s">
        <v>87</v>
      </c>
      <c r="B131" s="90"/>
      <c r="C131" s="44"/>
      <c r="D131" s="45" t="s">
        <v>40</v>
      </c>
      <c r="E131" s="44">
        <f>SUM(E129:E130)</f>
        <v>31</v>
      </c>
      <c r="F131" s="44">
        <f t="shared" ref="F131:L131" si="15">SUM(F129:F130)</f>
        <v>0</v>
      </c>
      <c r="G131" s="44">
        <f t="shared" si="15"/>
        <v>31</v>
      </c>
      <c r="H131" s="44">
        <f t="shared" si="15"/>
        <v>0</v>
      </c>
      <c r="I131" s="44">
        <f t="shared" si="15"/>
        <v>0</v>
      </c>
      <c r="J131" s="44">
        <f t="shared" si="15"/>
        <v>0</v>
      </c>
      <c r="K131" s="44">
        <f t="shared" si="15"/>
        <v>0</v>
      </c>
      <c r="L131" s="44">
        <f t="shared" si="15"/>
        <v>0</v>
      </c>
    </row>
    <row r="132" spans="1:12" ht="12.75" customHeight="1">
      <c r="A132" s="94" t="s">
        <v>88</v>
      </c>
      <c r="B132" s="95"/>
      <c r="C132" s="95"/>
      <c r="D132" s="96"/>
      <c r="E132" s="59">
        <f>E131+E127+E123+E119</f>
        <v>106</v>
      </c>
      <c r="F132" s="59">
        <f t="shared" ref="F132:L132" si="16">F131+F127+F123</f>
        <v>0</v>
      </c>
      <c r="G132" s="59">
        <f>G131+G127+G123+G119</f>
        <v>106</v>
      </c>
      <c r="H132" s="59">
        <f t="shared" si="16"/>
        <v>0</v>
      </c>
      <c r="I132" s="59">
        <f t="shared" si="16"/>
        <v>0</v>
      </c>
      <c r="J132" s="59">
        <f t="shared" si="16"/>
        <v>0</v>
      </c>
      <c r="K132" s="59">
        <f t="shared" si="16"/>
        <v>0</v>
      </c>
      <c r="L132" s="59">
        <f t="shared" si="16"/>
        <v>0</v>
      </c>
    </row>
    <row r="133" spans="1:12" ht="12.75" customHeight="1">
      <c r="A133" s="84" t="s">
        <v>89</v>
      </c>
      <c r="B133" s="85"/>
      <c r="C133" s="85"/>
      <c r="D133" s="86"/>
      <c r="E133" s="72">
        <f>E88+E132</f>
        <v>1391</v>
      </c>
      <c r="F133" s="72">
        <f t="shared" ref="F133:L133" si="17">F88</f>
        <v>914</v>
      </c>
      <c r="G133" s="72">
        <f>G88+G132</f>
        <v>477</v>
      </c>
      <c r="H133" s="72">
        <f t="shared" si="17"/>
        <v>518</v>
      </c>
      <c r="I133" s="72">
        <f t="shared" si="17"/>
        <v>190</v>
      </c>
      <c r="J133" s="72">
        <f t="shared" si="17"/>
        <v>27</v>
      </c>
      <c r="K133" s="72">
        <f t="shared" si="17"/>
        <v>14</v>
      </c>
      <c r="L133" s="72">
        <f t="shared" si="17"/>
        <v>6</v>
      </c>
    </row>
    <row r="134" spans="1:12" ht="15" customHeight="1">
      <c r="A134" s="85" t="s">
        <v>90</v>
      </c>
      <c r="B134" s="85"/>
      <c r="C134" s="85"/>
      <c r="D134" s="86"/>
      <c r="E134" s="72">
        <f>E86+E70+E52+E33+E132</f>
        <v>1009</v>
      </c>
      <c r="F134" s="72">
        <f t="shared" ref="F134:L134" si="18">F86+F70+F52+F33</f>
        <v>532</v>
      </c>
      <c r="G134" s="72">
        <f>G86+G70+G52+G33+G132</f>
        <v>477</v>
      </c>
      <c r="H134" s="72">
        <f t="shared" si="18"/>
        <v>362</v>
      </c>
      <c r="I134" s="72">
        <f t="shared" si="18"/>
        <v>98</v>
      </c>
      <c r="J134" s="72">
        <f t="shared" si="18"/>
        <v>7</v>
      </c>
      <c r="K134" s="72">
        <f t="shared" si="18"/>
        <v>3</v>
      </c>
      <c r="L134" s="72">
        <f t="shared" si="18"/>
        <v>3</v>
      </c>
    </row>
    <row r="135" spans="1:12" ht="12" customHeight="1">
      <c r="A135" s="84" t="s">
        <v>91</v>
      </c>
      <c r="B135" s="85"/>
      <c r="C135" s="85"/>
      <c r="D135" s="86"/>
      <c r="E135" s="72">
        <f t="shared" ref="E135:L135" si="19">E77+E59+E39</f>
        <v>382</v>
      </c>
      <c r="F135" s="72">
        <f t="shared" si="19"/>
        <v>382</v>
      </c>
      <c r="G135" s="72">
        <f t="shared" si="19"/>
        <v>0</v>
      </c>
      <c r="H135" s="72">
        <f t="shared" si="19"/>
        <v>156</v>
      </c>
      <c r="I135" s="72">
        <f t="shared" si="19"/>
        <v>92</v>
      </c>
      <c r="J135" s="72">
        <f t="shared" si="19"/>
        <v>20</v>
      </c>
      <c r="K135" s="72">
        <f t="shared" si="19"/>
        <v>11</v>
      </c>
      <c r="L135" s="72">
        <f t="shared" si="19"/>
        <v>3</v>
      </c>
    </row>
    <row r="136" spans="1:12" ht="12.75" customHeight="1">
      <c r="A136" s="84" t="s">
        <v>92</v>
      </c>
      <c r="B136" s="85"/>
      <c r="C136" s="85"/>
      <c r="D136" s="86"/>
      <c r="E136" s="72"/>
      <c r="F136" s="72"/>
      <c r="G136" s="72"/>
      <c r="H136" s="72"/>
      <c r="I136" s="72"/>
      <c r="J136" s="72"/>
      <c r="K136" s="72"/>
      <c r="L136" s="73"/>
    </row>
    <row r="137" spans="1:12" ht="12.75" customHeight="1">
      <c r="A137" s="84" t="s">
        <v>93</v>
      </c>
      <c r="B137" s="85"/>
      <c r="C137" s="85"/>
      <c r="D137" s="86"/>
      <c r="E137" s="72">
        <f t="shared" ref="E137:J137" si="20">E58+E38</f>
        <v>26</v>
      </c>
      <c r="F137" s="72">
        <f t="shared" si="20"/>
        <v>26</v>
      </c>
      <c r="G137" s="72">
        <f t="shared" si="20"/>
        <v>0</v>
      </c>
      <c r="H137" s="72">
        <f t="shared" si="20"/>
        <v>9</v>
      </c>
      <c r="I137" s="72">
        <f t="shared" si="20"/>
        <v>16</v>
      </c>
      <c r="J137" s="72">
        <f t="shared" si="20"/>
        <v>0</v>
      </c>
      <c r="K137" s="72"/>
      <c r="L137" s="72">
        <f>L58+L38</f>
        <v>3</v>
      </c>
    </row>
    <row r="138" spans="1:12" ht="18" customHeight="1">
      <c r="A138" s="5" t="s">
        <v>100</v>
      </c>
      <c r="B138" s="87" t="s">
        <v>101</v>
      </c>
      <c r="C138" s="87"/>
      <c r="D138" s="87"/>
      <c r="E138" s="1"/>
    </row>
    <row r="139" spans="1:12" ht="3" customHeight="1">
      <c r="A139" s="5"/>
      <c r="B139" s="54"/>
      <c r="C139" s="54"/>
      <c r="E139" s="1"/>
    </row>
    <row r="140" spans="1:12" ht="12.75" customHeight="1">
      <c r="D140" s="5" t="s">
        <v>102</v>
      </c>
      <c r="E140" s="1"/>
    </row>
    <row r="141" spans="1:12">
      <c r="A141" s="5"/>
      <c r="D141" s="1" t="s">
        <v>103</v>
      </c>
      <c r="E141" s="1"/>
    </row>
    <row r="142" spans="1:12" ht="6" customHeight="1">
      <c r="E142" s="1"/>
    </row>
    <row r="143" spans="1:12">
      <c r="A143" s="88" t="s">
        <v>104</v>
      </c>
      <c r="B143" s="88"/>
      <c r="C143" s="88"/>
      <c r="D143" s="75"/>
      <c r="E143" s="1"/>
    </row>
    <row r="144" spans="1:12" ht="12.75" customHeight="1">
      <c r="A144" s="80" t="s">
        <v>105</v>
      </c>
      <c r="B144" s="80"/>
      <c r="C144" s="80"/>
      <c r="D144" s="80"/>
      <c r="E144" s="1"/>
    </row>
    <row r="145" spans="1:11" ht="12.75" customHeight="1">
      <c r="A145" s="80" t="s">
        <v>106</v>
      </c>
      <c r="B145" s="80"/>
      <c r="C145" s="80"/>
      <c r="D145" s="76"/>
      <c r="E145" s="1"/>
    </row>
    <row r="146" spans="1:11" ht="3" customHeight="1">
      <c r="A146" s="5"/>
      <c r="D146" s="77"/>
      <c r="E146" s="1"/>
    </row>
    <row r="147" spans="1:11" ht="15.75" customHeight="1">
      <c r="A147" s="81" t="s">
        <v>107</v>
      </c>
      <c r="B147" s="81"/>
      <c r="C147" s="81"/>
      <c r="D147" s="78"/>
      <c r="E147" s="1"/>
    </row>
    <row r="148" spans="1:11" ht="12.75" customHeight="1">
      <c r="D148" s="1"/>
      <c r="E148" s="1"/>
    </row>
    <row r="149" spans="1:11" ht="13.5" customHeight="1">
      <c r="A149" s="1" t="s">
        <v>108</v>
      </c>
      <c r="B149" s="82" t="s">
        <v>109</v>
      </c>
      <c r="C149" s="82"/>
      <c r="D149" s="82"/>
      <c r="E149" s="1"/>
    </row>
    <row r="150" spans="1:11" ht="12.75" customHeight="1">
      <c r="A150" s="79" t="s">
        <v>110</v>
      </c>
      <c r="B150" s="79"/>
      <c r="C150" s="79"/>
      <c r="D150" s="77" t="s">
        <v>111</v>
      </c>
      <c r="E150" s="1"/>
    </row>
    <row r="151" spans="1:11">
      <c r="E151" s="54"/>
      <c r="F151" s="54"/>
      <c r="G151" s="54"/>
      <c r="H151" s="54"/>
      <c r="I151" s="54"/>
      <c r="J151" s="54"/>
      <c r="K151" s="54"/>
    </row>
    <row r="152" spans="1:11">
      <c r="A152" s="1" t="s">
        <v>112</v>
      </c>
      <c r="B152" s="77"/>
      <c r="C152" s="77"/>
      <c r="D152" s="77" t="s">
        <v>113</v>
      </c>
      <c r="E152" s="54"/>
      <c r="F152" s="54"/>
      <c r="G152" s="54"/>
      <c r="H152" s="54"/>
      <c r="I152" s="54"/>
      <c r="J152" s="54"/>
      <c r="K152" s="54"/>
    </row>
    <row r="153" spans="1:11">
      <c r="E153" s="5"/>
      <c r="F153" s="5"/>
    </row>
    <row r="155" spans="1:11">
      <c r="E155" s="75"/>
      <c r="F155" s="75"/>
      <c r="G155" s="75"/>
      <c r="H155" s="75"/>
      <c r="I155" s="75"/>
      <c r="J155" s="75"/>
      <c r="K155" s="75"/>
    </row>
    <row r="156" spans="1:11">
      <c r="E156" s="75"/>
      <c r="F156" s="75"/>
      <c r="G156" s="75"/>
      <c r="H156" s="75"/>
      <c r="I156" s="75"/>
      <c r="J156" s="75"/>
      <c r="K156" s="75"/>
    </row>
    <row r="157" spans="1:11">
      <c r="B157" s="77"/>
      <c r="C157" s="77"/>
      <c r="E157" s="75"/>
      <c r="F157" s="75"/>
      <c r="G157" s="75"/>
      <c r="H157" s="75"/>
      <c r="I157" s="75"/>
      <c r="J157" s="75"/>
      <c r="K157" s="75"/>
    </row>
    <row r="158" spans="1:11">
      <c r="B158" s="77"/>
      <c r="C158" s="77"/>
      <c r="D158" s="77"/>
    </row>
    <row r="181" spans="1:4">
      <c r="B181" s="5"/>
      <c r="C181" s="5"/>
    </row>
    <row r="185" spans="1:4">
      <c r="A185" s="83"/>
      <c r="B185" s="83"/>
      <c r="C185" s="83"/>
      <c r="D185" s="83"/>
    </row>
    <row r="186" spans="1:4">
      <c r="B186" s="82"/>
      <c r="C186" s="82"/>
      <c r="D186" s="82"/>
    </row>
    <row r="189" spans="1:4">
      <c r="A189" s="79"/>
      <c r="B189" s="79"/>
      <c r="C189" s="79"/>
      <c r="D189" s="77"/>
    </row>
    <row r="193" spans="2:6">
      <c r="B193" s="77"/>
      <c r="C193" s="77"/>
    </row>
    <row r="194" spans="2:6">
      <c r="B194" s="77"/>
      <c r="C194" s="77"/>
      <c r="D194" s="77"/>
      <c r="E194" s="77"/>
      <c r="F194" s="77"/>
    </row>
  </sheetData>
  <autoFilter ref="A16:K85"/>
  <mergeCells count="53">
    <mergeCell ref="A8:C8"/>
    <mergeCell ref="A2:K2"/>
    <mergeCell ref="A3:K3"/>
    <mergeCell ref="A5:C5"/>
    <mergeCell ref="D5:J5"/>
    <mergeCell ref="A7:C7"/>
    <mergeCell ref="A9:D9"/>
    <mergeCell ref="A10:C10"/>
    <mergeCell ref="A12:A15"/>
    <mergeCell ref="B12:B15"/>
    <mergeCell ref="C12:C15"/>
    <mergeCell ref="D12:D15"/>
    <mergeCell ref="E12:G12"/>
    <mergeCell ref="H12:K12"/>
    <mergeCell ref="E13:E15"/>
    <mergeCell ref="F13:G13"/>
    <mergeCell ref="H13:K13"/>
    <mergeCell ref="F14:F15"/>
    <mergeCell ref="G14:G15"/>
    <mergeCell ref="H14:H15"/>
    <mergeCell ref="I14:I15"/>
    <mergeCell ref="J14:K14"/>
    <mergeCell ref="A124:L124"/>
    <mergeCell ref="A17:K17"/>
    <mergeCell ref="A18:K18"/>
    <mergeCell ref="A41:K41"/>
    <mergeCell ref="A61:L61"/>
    <mergeCell ref="A79:L79"/>
    <mergeCell ref="A88:D88"/>
    <mergeCell ref="A116:L116"/>
    <mergeCell ref="A117:L117"/>
    <mergeCell ref="A119:B119"/>
    <mergeCell ref="A120:L120"/>
    <mergeCell ref="A123:B123"/>
    <mergeCell ref="A144:D144"/>
    <mergeCell ref="A127:B127"/>
    <mergeCell ref="A128:L128"/>
    <mergeCell ref="A131:B131"/>
    <mergeCell ref="A132:D132"/>
    <mergeCell ref="A133:D133"/>
    <mergeCell ref="A134:D134"/>
    <mergeCell ref="A135:D135"/>
    <mergeCell ref="A136:D136"/>
    <mergeCell ref="A137:D137"/>
    <mergeCell ref="B138:D138"/>
    <mergeCell ref="A143:C143"/>
    <mergeCell ref="A189:C189"/>
    <mergeCell ref="A145:C145"/>
    <mergeCell ref="A147:C147"/>
    <mergeCell ref="B149:D149"/>
    <mergeCell ref="A150:C150"/>
    <mergeCell ref="A185:D185"/>
    <mergeCell ref="B186:D186"/>
  </mergeCells>
  <pageMargins left="0.23622047244094491" right="0.23622047244094491" top="0.35433070866141736" bottom="0.35433070866141736" header="0.31496062992125984" footer="0.31496062992125984"/>
  <pageSetup paperSize="9" scale="8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2020-04-02T09:23:47Z</dcterms:created>
  <dcterms:modified xsi:type="dcterms:W3CDTF">2020-06-02T04:33:23Z</dcterms:modified>
</cp:coreProperties>
</file>