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95" windowWidth="15000" windowHeight="5550" tabRatio="672" activeTab="0"/>
  </bookViews>
  <sheets>
    <sheet name="приложение 7" sheetId="1" r:id="rId1"/>
  </sheets>
  <definedNames>
    <definedName name="_xlnm._FilterDatabase" localSheetId="0" hidden="1">'приложение 7'!$A$16:$K$101</definedName>
  </definedNames>
  <calcPr fullCalcOnLoad="1"/>
</workbook>
</file>

<file path=xl/sharedStrings.xml><?xml version="1.0" encoding="utf-8"?>
<sst xmlns="http://schemas.openxmlformats.org/spreadsheetml/2006/main" count="332" uniqueCount="111">
  <si>
    <t>Директор</t>
  </si>
  <si>
    <t>всего</t>
  </si>
  <si>
    <t>Программа обучения</t>
  </si>
  <si>
    <t>срок обучения</t>
  </si>
  <si>
    <t>№ учебной группы</t>
  </si>
  <si>
    <t>профессия (специальность)</t>
  </si>
  <si>
    <t>академическая стипендия</t>
  </si>
  <si>
    <t>социальная стипендия</t>
  </si>
  <si>
    <t>областной бюджет</t>
  </si>
  <si>
    <t>коммерческое обеспечение</t>
  </si>
  <si>
    <t>финансовое обеспечение</t>
  </si>
  <si>
    <t>примечание</t>
  </si>
  <si>
    <t>А. Очная форма обучения (дневная)</t>
  </si>
  <si>
    <t>ПССЗ - специалисты среднего звена</t>
  </si>
  <si>
    <t>ПССЗкор - специалисты среднего звена (коррекционные)</t>
  </si>
  <si>
    <t>ПКРСкор -  рабочие кадры (коррекционные)</t>
  </si>
  <si>
    <r>
      <t xml:space="preserve">форма обеспечения на областном бюджете </t>
    </r>
    <r>
      <rPr>
        <sz val="8"/>
        <rFont val="Times New Roman"/>
        <family val="1"/>
      </rPr>
      <t>(из столбца 6)</t>
    </r>
  </si>
  <si>
    <t>гос.обеспечение (дети-сироты)</t>
  </si>
  <si>
    <t>Второй курс</t>
  </si>
  <si>
    <t>Итого на 2 курсе</t>
  </si>
  <si>
    <t>Третий курс</t>
  </si>
  <si>
    <t>Итого на 3 курсе</t>
  </si>
  <si>
    <t xml:space="preserve">Б. Заочная форма обучения </t>
  </si>
  <si>
    <t>количество учащихся, чел.</t>
  </si>
  <si>
    <t>***</t>
  </si>
  <si>
    <t>по программам ПССЗ</t>
  </si>
  <si>
    <t>по программам ПКРС</t>
  </si>
  <si>
    <t>по программам ПКРСкор</t>
  </si>
  <si>
    <t>по программам ПССЗкор</t>
  </si>
  <si>
    <t>программы:</t>
  </si>
  <si>
    <t>в т.ч выпуск</t>
  </si>
  <si>
    <t>обучающиеся</t>
  </si>
  <si>
    <t>СПРАВКА</t>
  </si>
  <si>
    <t>наименование ОУ</t>
  </si>
  <si>
    <t>примечание:</t>
  </si>
  <si>
    <t>ПССЗ</t>
  </si>
  <si>
    <t>3 г.10 м.</t>
  </si>
  <si>
    <t>ПКРС</t>
  </si>
  <si>
    <t>3 г. 10 м.</t>
  </si>
  <si>
    <t>2 г. 10 м.</t>
  </si>
  <si>
    <t>ГАПОУ  "НГРТ" (сводный)</t>
  </si>
  <si>
    <t>1 г. 10 м.</t>
  </si>
  <si>
    <t>ПКРСкор</t>
  </si>
  <si>
    <t xml:space="preserve">Академический отпуск: </t>
  </si>
  <si>
    <t>Четвертый курс</t>
  </si>
  <si>
    <t>Итого на 4 курсе</t>
  </si>
  <si>
    <t>23.01.17 Мастер по ремонту и обслуживанию автомобилей</t>
  </si>
  <si>
    <t>21.01.04 Машинист на буровых установках</t>
  </si>
  <si>
    <t>21.01.02 Оператор по ремонту скважин</t>
  </si>
  <si>
    <t>21.02.02 Бурение нефтяных и газовых скважин</t>
  </si>
  <si>
    <t xml:space="preserve">43.01.09 Повар, кондитер </t>
  </si>
  <si>
    <t>13249 Кухонный рабочий</t>
  </si>
  <si>
    <t>18.02.12 Технология аналитического контроля химических соединений</t>
  </si>
  <si>
    <t xml:space="preserve">Исполнитель: </t>
  </si>
  <si>
    <t>35.02.16 Эксплуатация и ремонт сельскохозяйственной техники и оборудования</t>
  </si>
  <si>
    <t>21.02.01 Разработка и эксплуатация нефтяных и газовых месторождений</t>
  </si>
  <si>
    <t>Ряховских Т.Ф.</t>
  </si>
  <si>
    <t>23.02.07 Техническое обслуживание и ремонт двигателей, систем агрегатов автомобилей</t>
  </si>
  <si>
    <t>Всего на 2 курсе</t>
  </si>
  <si>
    <t>Итого ПССЗ</t>
  </si>
  <si>
    <t>Итого ПКРС</t>
  </si>
  <si>
    <t>Всего на 3 курсе</t>
  </si>
  <si>
    <t>ВСЕГО ОБУЧАЮЩИХСЯ ПО ОЧНОЙ ФОРМЕ ОБУЧЕНИЯ</t>
  </si>
  <si>
    <t>ВСЕГО ОБУЧАЮЩИХСЯ ПО ЗАОЧНОЙ ФОРМЕ ОБУЧЕНИЯ</t>
  </si>
  <si>
    <t>ВСЕГО ОБУЧАЮЩИХСЯ по учреждению, из них</t>
  </si>
  <si>
    <t>инвалиды</t>
  </si>
  <si>
    <t>Зам.директора по УПР</t>
  </si>
  <si>
    <t>Рогов А.В.</t>
  </si>
  <si>
    <t>ПКРС-  квалифицированные рабочие служащие</t>
  </si>
  <si>
    <t>4 э</t>
  </si>
  <si>
    <t>1 б</t>
  </si>
  <si>
    <t>38.02.01. Экономикаи бухгалтерский учет (по отраслям)</t>
  </si>
  <si>
    <t>3 э</t>
  </si>
  <si>
    <t>49 ф</t>
  </si>
  <si>
    <t>7 з/о</t>
  </si>
  <si>
    <t>6 э</t>
  </si>
  <si>
    <t>2 б</t>
  </si>
  <si>
    <t>5 э</t>
  </si>
  <si>
    <t>4 м</t>
  </si>
  <si>
    <t>50 ф</t>
  </si>
  <si>
    <t>8 з/о</t>
  </si>
  <si>
    <t>Четвертый  курс</t>
  </si>
  <si>
    <t>8 э</t>
  </si>
  <si>
    <t>3 б</t>
  </si>
  <si>
    <t>7 э</t>
  </si>
  <si>
    <t>5 м</t>
  </si>
  <si>
    <t>18 ф</t>
  </si>
  <si>
    <t>38.01.02 Продавец, контролер-кассир</t>
  </si>
  <si>
    <t>6 ф</t>
  </si>
  <si>
    <t>Всего на 4 курсе</t>
  </si>
  <si>
    <t>9 з/о</t>
  </si>
  <si>
    <t>10 з/о</t>
  </si>
  <si>
    <t>средняя наполняемость групп ПССЗ- 22</t>
  </si>
  <si>
    <t>Н.Ю. Шутова</t>
  </si>
  <si>
    <t xml:space="preserve">                           Саракташ -  1 человек</t>
  </si>
  <si>
    <t>Второй  курс</t>
  </si>
  <si>
    <t>Первый курс</t>
  </si>
  <si>
    <t>9 э</t>
  </si>
  <si>
    <t>4 б</t>
  </si>
  <si>
    <t>Всего на 1 курсе</t>
  </si>
  <si>
    <t>6 м</t>
  </si>
  <si>
    <t>19 ф</t>
  </si>
  <si>
    <t>7 ф</t>
  </si>
  <si>
    <t>Итого на 1 курсе</t>
  </si>
  <si>
    <t>Оренбург - 7 человек</t>
  </si>
  <si>
    <t>10 э</t>
  </si>
  <si>
    <t>11 з/о</t>
  </si>
  <si>
    <t>кол-во групп бюджет -43</t>
  </si>
  <si>
    <t>количество групп  - 73</t>
  </si>
  <si>
    <t>средняя наполняемость групп ПКРС - 21</t>
  </si>
  <si>
    <t>о наполняемости учебных групп всех форм обучения на 01.10.2022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</si>
</sst>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54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top" wrapText="1"/>
    </xf>
    <xf numFmtId="0" fontId="54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wrapText="1"/>
    </xf>
    <xf numFmtId="0" fontId="56" fillId="36" borderId="10" xfId="0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55" fillId="36" borderId="11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wrapText="1"/>
    </xf>
    <xf numFmtId="0" fontId="2" fillId="35" borderId="0" xfId="0" applyFont="1" applyFill="1" applyAlignment="1">
      <alignment horizontal="left" vertical="top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wrapText="1"/>
    </xf>
    <xf numFmtId="0" fontId="2" fillId="36" borderId="13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wrapText="1"/>
    </xf>
    <xf numFmtId="0" fontId="1" fillId="36" borderId="11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0" fontId="2" fillId="35" borderId="12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wrapText="1"/>
    </xf>
    <xf numFmtId="0" fontId="6" fillId="38" borderId="15" xfId="0" applyFont="1" applyFill="1" applyBorder="1" applyAlignment="1">
      <alignment horizontal="center" wrapText="1"/>
    </xf>
    <xf numFmtId="0" fontId="6" fillId="38" borderId="16" xfId="0" applyFont="1" applyFill="1" applyBorder="1" applyAlignment="1">
      <alignment horizontal="center" wrapText="1"/>
    </xf>
    <xf numFmtId="0" fontId="6" fillId="38" borderId="11" xfId="0" applyFont="1" applyFill="1" applyBorder="1" applyAlignment="1">
      <alignment horizontal="center" wrapText="1"/>
    </xf>
    <xf numFmtId="0" fontId="6" fillId="38" borderId="14" xfId="0" applyFont="1" applyFill="1" applyBorder="1" applyAlignment="1">
      <alignment horizontal="center" wrapText="1"/>
    </xf>
    <xf numFmtId="0" fontId="6" fillId="37" borderId="17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35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8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46">
      <selection activeCell="G24" sqref="G24"/>
    </sheetView>
  </sheetViews>
  <sheetFormatPr defaultColWidth="9.00390625" defaultRowHeight="12.75"/>
  <cols>
    <col min="1" max="1" width="14.125" style="3" customWidth="1"/>
    <col min="2" max="2" width="9.375" style="3" customWidth="1"/>
    <col min="3" max="3" width="9.875" style="3" customWidth="1"/>
    <col min="4" max="4" width="41.00390625" style="2" customWidth="1"/>
    <col min="5" max="5" width="11.375" style="8" customWidth="1"/>
    <col min="6" max="8" width="12.25390625" style="3" customWidth="1"/>
    <col min="9" max="9" width="11.875" style="3" customWidth="1"/>
    <col min="10" max="10" width="12.00390625" style="3" customWidth="1"/>
    <col min="11" max="11" width="11.875" style="3" customWidth="1"/>
    <col min="12" max="16384" width="9.125" style="3" customWidth="1"/>
  </cols>
  <sheetData>
    <row r="1" spans="4:6" ht="12.75">
      <c r="D1" s="14"/>
      <c r="E1" s="13"/>
      <c r="F1" s="1"/>
    </row>
    <row r="2" spans="1:11" ht="18.75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.75">
      <c r="A3" s="100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4:6" ht="12.75">
      <c r="D4" s="14"/>
      <c r="E4" s="13"/>
      <c r="F4" s="1"/>
    </row>
    <row r="5" spans="1:10" ht="18.75">
      <c r="A5" s="101" t="s">
        <v>33</v>
      </c>
      <c r="B5" s="101"/>
      <c r="C5" s="101"/>
      <c r="D5" s="102" t="s">
        <v>40</v>
      </c>
      <c r="E5" s="102"/>
      <c r="F5" s="102"/>
      <c r="G5" s="102"/>
      <c r="H5" s="102"/>
      <c r="I5" s="102"/>
      <c r="J5" s="102"/>
    </row>
    <row r="6" spans="1:6" ht="12.75">
      <c r="A6" s="12" t="s">
        <v>29</v>
      </c>
      <c r="D6" s="14"/>
      <c r="E6" s="13"/>
      <c r="F6" s="1"/>
    </row>
    <row r="7" spans="1:6" ht="13.5" customHeight="1">
      <c r="A7" s="105" t="s">
        <v>13</v>
      </c>
      <c r="B7" s="105"/>
      <c r="C7" s="105"/>
      <c r="D7" s="14"/>
      <c r="E7" s="13"/>
      <c r="F7" s="1"/>
    </row>
    <row r="8" spans="1:6" ht="12.75" customHeight="1">
      <c r="A8" s="105" t="s">
        <v>68</v>
      </c>
      <c r="B8" s="105"/>
      <c r="C8" s="105"/>
      <c r="D8" s="14"/>
      <c r="E8" s="13"/>
      <c r="F8" s="1"/>
    </row>
    <row r="9" spans="1:6" ht="13.5" customHeight="1">
      <c r="A9" s="105" t="s">
        <v>14</v>
      </c>
      <c r="B9" s="105"/>
      <c r="C9" s="105"/>
      <c r="D9" s="105"/>
      <c r="E9" s="13"/>
      <c r="F9" s="1"/>
    </row>
    <row r="10" spans="1:6" ht="13.5" customHeight="1">
      <c r="A10" s="105" t="s">
        <v>15</v>
      </c>
      <c r="B10" s="105"/>
      <c r="C10" s="105"/>
      <c r="D10" s="14"/>
      <c r="E10" s="13"/>
      <c r="F10" s="1"/>
    </row>
    <row r="11" spans="4:6" ht="12.75">
      <c r="D11" s="14"/>
      <c r="E11" s="13"/>
      <c r="F11" s="1"/>
    </row>
    <row r="12" spans="1:12" s="4" customFormat="1" ht="12.75" customHeight="1">
      <c r="A12" s="106" t="s">
        <v>2</v>
      </c>
      <c r="B12" s="106" t="s">
        <v>3</v>
      </c>
      <c r="C12" s="106" t="s">
        <v>4</v>
      </c>
      <c r="D12" s="106" t="s">
        <v>5</v>
      </c>
      <c r="E12" s="103" t="s">
        <v>23</v>
      </c>
      <c r="F12" s="103"/>
      <c r="G12" s="103"/>
      <c r="H12" s="103" t="s">
        <v>11</v>
      </c>
      <c r="I12" s="103"/>
      <c r="J12" s="103"/>
      <c r="K12" s="104"/>
      <c r="L12" s="5"/>
    </row>
    <row r="13" spans="1:12" s="4" customFormat="1" ht="19.5" customHeight="1">
      <c r="A13" s="107"/>
      <c r="B13" s="107"/>
      <c r="C13" s="107"/>
      <c r="D13" s="107"/>
      <c r="E13" s="106" t="s">
        <v>1</v>
      </c>
      <c r="F13" s="103" t="s">
        <v>10</v>
      </c>
      <c r="G13" s="103"/>
      <c r="H13" s="103" t="s">
        <v>16</v>
      </c>
      <c r="I13" s="103"/>
      <c r="J13" s="103"/>
      <c r="K13" s="104"/>
      <c r="L13" s="5"/>
    </row>
    <row r="14" spans="1:12" s="4" customFormat="1" ht="16.5" customHeight="1">
      <c r="A14" s="107"/>
      <c r="B14" s="107"/>
      <c r="C14" s="107"/>
      <c r="D14" s="107"/>
      <c r="E14" s="107"/>
      <c r="F14" s="106" t="s">
        <v>8</v>
      </c>
      <c r="G14" s="106" t="s">
        <v>9</v>
      </c>
      <c r="H14" s="106" t="s">
        <v>6</v>
      </c>
      <c r="I14" s="106" t="s">
        <v>7</v>
      </c>
      <c r="J14" s="103" t="s">
        <v>17</v>
      </c>
      <c r="K14" s="104"/>
      <c r="L14" s="5"/>
    </row>
    <row r="15" spans="1:12" s="4" customFormat="1" ht="15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5" t="s">
        <v>31</v>
      </c>
      <c r="K15" s="33" t="s">
        <v>30</v>
      </c>
      <c r="L15" s="5" t="s">
        <v>65</v>
      </c>
    </row>
    <row r="16" spans="1:12" s="4" customFormat="1" ht="13.5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33">
        <v>11</v>
      </c>
      <c r="L16" s="5">
        <v>12</v>
      </c>
    </row>
    <row r="17" spans="1:12" ht="12.75" customHeight="1">
      <c r="A17" s="87" t="s">
        <v>12</v>
      </c>
      <c r="B17" s="87"/>
      <c r="C17" s="87"/>
      <c r="D17" s="87"/>
      <c r="E17" s="87"/>
      <c r="F17" s="87"/>
      <c r="G17" s="87"/>
      <c r="H17" s="87"/>
      <c r="I17" s="87"/>
      <c r="J17" s="87"/>
      <c r="K17" s="115"/>
      <c r="L17" s="39"/>
    </row>
    <row r="18" spans="1:12" ht="12.75" customHeight="1">
      <c r="A18" s="109" t="s">
        <v>96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</row>
    <row r="19" spans="1:12" ht="26.25" customHeight="1">
      <c r="A19" s="24" t="s">
        <v>35</v>
      </c>
      <c r="B19" s="24" t="s">
        <v>38</v>
      </c>
      <c r="C19" s="58">
        <v>1</v>
      </c>
      <c r="D19" s="67" t="s">
        <v>55</v>
      </c>
      <c r="E19" s="28">
        <v>25</v>
      </c>
      <c r="F19" s="28">
        <v>25</v>
      </c>
      <c r="G19" s="28"/>
      <c r="H19" s="28"/>
      <c r="I19" s="28"/>
      <c r="J19" s="28"/>
      <c r="K19" s="37"/>
      <c r="L19" s="24"/>
    </row>
    <row r="20" spans="1:12" ht="27" customHeight="1">
      <c r="A20" s="24" t="s">
        <v>35</v>
      </c>
      <c r="B20" s="24" t="s">
        <v>38</v>
      </c>
      <c r="C20" s="58">
        <v>8</v>
      </c>
      <c r="D20" s="66" t="s">
        <v>57</v>
      </c>
      <c r="E20" s="28">
        <v>24</v>
      </c>
      <c r="F20" s="28">
        <v>24</v>
      </c>
      <c r="G20" s="28"/>
      <c r="H20" s="28"/>
      <c r="I20" s="28"/>
      <c r="J20" s="28"/>
      <c r="K20" s="37"/>
      <c r="L20" s="24"/>
    </row>
    <row r="21" spans="1:12" ht="12.75" customHeight="1">
      <c r="A21" s="24" t="s">
        <v>35</v>
      </c>
      <c r="B21" s="24" t="s">
        <v>38</v>
      </c>
      <c r="C21" s="58">
        <v>17</v>
      </c>
      <c r="D21" s="66" t="s">
        <v>49</v>
      </c>
      <c r="E21" s="28">
        <v>25</v>
      </c>
      <c r="F21" s="28">
        <v>25</v>
      </c>
      <c r="G21" s="28"/>
      <c r="H21" s="28"/>
      <c r="I21" s="28"/>
      <c r="J21" s="28"/>
      <c r="K21" s="37"/>
      <c r="L21" s="24"/>
    </row>
    <row r="22" spans="1:12" ht="12.75" customHeight="1">
      <c r="A22" s="24" t="s">
        <v>35</v>
      </c>
      <c r="B22" s="24" t="s">
        <v>38</v>
      </c>
      <c r="C22" s="58">
        <v>18</v>
      </c>
      <c r="D22" s="66" t="s">
        <v>49</v>
      </c>
      <c r="E22" s="28">
        <v>25</v>
      </c>
      <c r="F22" s="28">
        <v>25</v>
      </c>
      <c r="G22" s="28"/>
      <c r="H22" s="28"/>
      <c r="I22" s="28"/>
      <c r="J22" s="28"/>
      <c r="K22" s="37"/>
      <c r="L22" s="24"/>
    </row>
    <row r="23" spans="1:12" ht="27" customHeight="1">
      <c r="A23" s="24" t="s">
        <v>35</v>
      </c>
      <c r="B23" s="24" t="s">
        <v>38</v>
      </c>
      <c r="C23" s="58">
        <v>16</v>
      </c>
      <c r="D23" s="67" t="s">
        <v>52</v>
      </c>
      <c r="E23" s="28">
        <v>25</v>
      </c>
      <c r="F23" s="28">
        <v>25</v>
      </c>
      <c r="G23" s="28"/>
      <c r="H23" s="28"/>
      <c r="I23" s="28"/>
      <c r="J23" s="28"/>
      <c r="K23" s="37"/>
      <c r="L23" s="24"/>
    </row>
    <row r="24" spans="1:12" ht="26.25" customHeight="1">
      <c r="A24" s="24" t="s">
        <v>35</v>
      </c>
      <c r="B24" s="24" t="s">
        <v>38</v>
      </c>
      <c r="C24" s="58">
        <v>7</v>
      </c>
      <c r="D24" s="67" t="s">
        <v>55</v>
      </c>
      <c r="E24" s="28">
        <v>25</v>
      </c>
      <c r="F24" s="28"/>
      <c r="G24" s="28">
        <v>25</v>
      </c>
      <c r="H24" s="28"/>
      <c r="I24" s="28"/>
      <c r="J24" s="28"/>
      <c r="K24" s="37"/>
      <c r="L24" s="24"/>
    </row>
    <row r="25" spans="1:12" ht="27.75" customHeight="1">
      <c r="A25" s="24" t="s">
        <v>35</v>
      </c>
      <c r="B25" s="24" t="s">
        <v>38</v>
      </c>
      <c r="C25" s="58">
        <v>35</v>
      </c>
      <c r="D25" s="67" t="s">
        <v>55</v>
      </c>
      <c r="E25" s="28">
        <v>25</v>
      </c>
      <c r="F25" s="28"/>
      <c r="G25" s="28">
        <v>25</v>
      </c>
      <c r="H25" s="28"/>
      <c r="I25" s="28"/>
      <c r="J25" s="28"/>
      <c r="K25" s="37"/>
      <c r="L25" s="24"/>
    </row>
    <row r="26" spans="1:12" ht="27.75" customHeight="1">
      <c r="A26" s="24" t="s">
        <v>35</v>
      </c>
      <c r="B26" s="24" t="s">
        <v>38</v>
      </c>
      <c r="C26" s="58">
        <v>47</v>
      </c>
      <c r="D26" s="67" t="s">
        <v>55</v>
      </c>
      <c r="E26" s="28">
        <v>25</v>
      </c>
      <c r="F26" s="28"/>
      <c r="G26" s="28">
        <v>25</v>
      </c>
      <c r="H26" s="28"/>
      <c r="I26" s="28"/>
      <c r="J26" s="28"/>
      <c r="K26" s="37"/>
      <c r="L26" s="24"/>
    </row>
    <row r="27" spans="1:12" ht="12.75" customHeight="1">
      <c r="A27" s="24" t="s">
        <v>35</v>
      </c>
      <c r="B27" s="24" t="s">
        <v>38</v>
      </c>
      <c r="C27" s="58">
        <v>33</v>
      </c>
      <c r="D27" s="66" t="s">
        <v>49</v>
      </c>
      <c r="E27" s="28">
        <v>25</v>
      </c>
      <c r="F27" s="28"/>
      <c r="G27" s="28">
        <v>25</v>
      </c>
      <c r="H27" s="28"/>
      <c r="I27" s="28"/>
      <c r="J27" s="28"/>
      <c r="K27" s="37"/>
      <c r="L27" s="24"/>
    </row>
    <row r="28" spans="1:12" ht="12.75" customHeight="1">
      <c r="A28" s="24" t="s">
        <v>35</v>
      </c>
      <c r="B28" s="24" t="s">
        <v>38</v>
      </c>
      <c r="C28" s="58">
        <v>34</v>
      </c>
      <c r="D28" s="66" t="s">
        <v>49</v>
      </c>
      <c r="E28" s="28">
        <v>25</v>
      </c>
      <c r="F28" s="28"/>
      <c r="G28" s="28">
        <v>25</v>
      </c>
      <c r="H28" s="28"/>
      <c r="I28" s="28"/>
      <c r="J28" s="28"/>
      <c r="K28" s="37"/>
      <c r="L28" s="24"/>
    </row>
    <row r="29" spans="1:12" ht="24.75" customHeight="1">
      <c r="A29" s="24" t="s">
        <v>35</v>
      </c>
      <c r="B29" s="24" t="s">
        <v>38</v>
      </c>
      <c r="C29" s="58" t="s">
        <v>97</v>
      </c>
      <c r="D29" s="66" t="s">
        <v>54</v>
      </c>
      <c r="E29" s="28">
        <v>25</v>
      </c>
      <c r="F29" s="28">
        <v>25</v>
      </c>
      <c r="G29" s="28"/>
      <c r="H29" s="28"/>
      <c r="I29" s="28"/>
      <c r="J29" s="28"/>
      <c r="K29" s="37"/>
      <c r="L29" s="24"/>
    </row>
    <row r="30" spans="1:12" ht="27" customHeight="1">
      <c r="A30" s="24" t="s">
        <v>35</v>
      </c>
      <c r="B30" s="24" t="s">
        <v>38</v>
      </c>
      <c r="C30" s="58" t="s">
        <v>98</v>
      </c>
      <c r="D30" s="66" t="s">
        <v>71</v>
      </c>
      <c r="E30" s="28">
        <v>25</v>
      </c>
      <c r="F30" s="28">
        <v>25</v>
      </c>
      <c r="G30" s="28"/>
      <c r="H30" s="28"/>
      <c r="I30" s="28"/>
      <c r="J30" s="28"/>
      <c r="K30" s="37"/>
      <c r="L30" s="24"/>
    </row>
    <row r="31" spans="1:12" ht="27.75" customHeight="1">
      <c r="A31" s="24" t="s">
        <v>35</v>
      </c>
      <c r="B31" s="24" t="s">
        <v>38</v>
      </c>
      <c r="C31" s="58" t="s">
        <v>105</v>
      </c>
      <c r="D31" s="66" t="s">
        <v>54</v>
      </c>
      <c r="E31" s="28">
        <v>13</v>
      </c>
      <c r="F31" s="28"/>
      <c r="G31" s="28">
        <v>13</v>
      </c>
      <c r="H31" s="28"/>
      <c r="I31" s="28"/>
      <c r="J31" s="28"/>
      <c r="K31" s="37"/>
      <c r="L31" s="24"/>
    </row>
    <row r="32" spans="1:12" ht="12.75" customHeight="1">
      <c r="A32" s="16" t="s">
        <v>59</v>
      </c>
      <c r="B32" s="16"/>
      <c r="C32" s="16"/>
      <c r="D32" s="16" t="s">
        <v>24</v>
      </c>
      <c r="E32" s="9">
        <f>E19+E20+E21+E22+E23+E24+E25+E26+E27+E28+E29+E30+E31</f>
        <v>312</v>
      </c>
      <c r="F32" s="9">
        <f>F30+F23+F22+F21+F20+F19+F29</f>
        <v>174</v>
      </c>
      <c r="G32" s="9">
        <f>G29+G28+G27+G26+G25+G24+G31</f>
        <v>138</v>
      </c>
      <c r="H32" s="9">
        <f>H30+H23+H22+H21+H20+H19+H29</f>
        <v>0</v>
      </c>
      <c r="I32" s="9">
        <f>I29+I30+I23+I22+I21+I19+I20</f>
        <v>0</v>
      </c>
      <c r="J32" s="9">
        <f>J31+J30+J29+J28+J27+J26+J25+J24+J23+J22+J21+J20+J19</f>
        <v>0</v>
      </c>
      <c r="K32" s="9">
        <f>K19+K20+K21+K22+K23+K24+K25+K26+K27+K28+K29+K30+K31</f>
        <v>0</v>
      </c>
      <c r="L32" s="9">
        <f>L31+L30+L29+L28+L27+L26+L25+L24+L23+L22+L20+L19</f>
        <v>0</v>
      </c>
    </row>
    <row r="33" spans="1:12" ht="12.75" customHeight="1">
      <c r="A33" s="24" t="s">
        <v>37</v>
      </c>
      <c r="B33" s="58" t="s">
        <v>39</v>
      </c>
      <c r="C33" s="24">
        <v>11</v>
      </c>
      <c r="D33" s="61" t="s">
        <v>47</v>
      </c>
      <c r="E33" s="28">
        <v>25</v>
      </c>
      <c r="F33" s="28">
        <v>25</v>
      </c>
      <c r="G33" s="28"/>
      <c r="H33" s="28"/>
      <c r="I33" s="28"/>
      <c r="J33" s="28"/>
      <c r="K33" s="37"/>
      <c r="L33" s="24"/>
    </row>
    <row r="34" spans="1:12" ht="12.75" customHeight="1">
      <c r="A34" s="24" t="s">
        <v>37</v>
      </c>
      <c r="B34" s="58" t="s">
        <v>39</v>
      </c>
      <c r="C34" s="24">
        <v>12</v>
      </c>
      <c r="D34" s="66" t="s">
        <v>48</v>
      </c>
      <c r="E34" s="28">
        <v>25</v>
      </c>
      <c r="F34" s="28">
        <v>25</v>
      </c>
      <c r="G34" s="28"/>
      <c r="H34" s="28"/>
      <c r="I34" s="28"/>
      <c r="J34" s="28"/>
      <c r="K34" s="37"/>
      <c r="L34" s="24"/>
    </row>
    <row r="35" spans="1:12" ht="25.5" customHeight="1">
      <c r="A35" s="24" t="s">
        <v>37</v>
      </c>
      <c r="B35" s="58" t="s">
        <v>39</v>
      </c>
      <c r="C35" s="24" t="s">
        <v>100</v>
      </c>
      <c r="D35" s="61" t="s">
        <v>46</v>
      </c>
      <c r="E35" s="28">
        <v>25</v>
      </c>
      <c r="F35" s="28">
        <v>25</v>
      </c>
      <c r="G35" s="28"/>
      <c r="H35" s="28"/>
      <c r="I35" s="28"/>
      <c r="J35" s="28"/>
      <c r="K35" s="37"/>
      <c r="L35" s="24"/>
    </row>
    <row r="36" spans="1:12" ht="12.75" customHeight="1">
      <c r="A36" s="24" t="s">
        <v>37</v>
      </c>
      <c r="B36" s="58" t="s">
        <v>39</v>
      </c>
      <c r="C36" s="24" t="s">
        <v>101</v>
      </c>
      <c r="D36" s="61" t="s">
        <v>87</v>
      </c>
      <c r="E36" s="28">
        <v>25</v>
      </c>
      <c r="F36" s="28">
        <v>25</v>
      </c>
      <c r="G36" s="28"/>
      <c r="H36" s="28"/>
      <c r="I36" s="28"/>
      <c r="J36" s="28"/>
      <c r="K36" s="37"/>
      <c r="L36" s="24"/>
    </row>
    <row r="37" spans="1:12" ht="12.75" customHeight="1">
      <c r="A37" s="69" t="s">
        <v>42</v>
      </c>
      <c r="B37" s="69" t="s">
        <v>41</v>
      </c>
      <c r="C37" s="24" t="s">
        <v>102</v>
      </c>
      <c r="D37" s="70" t="s">
        <v>51</v>
      </c>
      <c r="E37" s="28">
        <v>15</v>
      </c>
      <c r="F37" s="28">
        <v>15</v>
      </c>
      <c r="G37" s="28"/>
      <c r="H37" s="28"/>
      <c r="I37" s="28"/>
      <c r="J37" s="28"/>
      <c r="K37" s="37"/>
      <c r="L37" s="24">
        <v>7</v>
      </c>
    </row>
    <row r="38" spans="1:12" ht="12.75" customHeight="1">
      <c r="A38" s="16" t="s">
        <v>60</v>
      </c>
      <c r="B38" s="73"/>
      <c r="C38" s="73"/>
      <c r="D38" s="73" t="s">
        <v>24</v>
      </c>
      <c r="E38" s="9">
        <f>E36+E35+E34+E33+E37</f>
        <v>115</v>
      </c>
      <c r="F38" s="9">
        <f>F36+F35+F34+F33</f>
        <v>100</v>
      </c>
      <c r="G38" s="9">
        <f>G37+G36+G35+G34+G33</f>
        <v>0</v>
      </c>
      <c r="H38" s="9">
        <f>H37+H36+H35+H34+H33</f>
        <v>0</v>
      </c>
      <c r="I38" s="9">
        <f>I37+I36+I35+I34+I33</f>
        <v>0</v>
      </c>
      <c r="J38" s="9">
        <f>J37+J36+J35+J34+J33</f>
        <v>0</v>
      </c>
      <c r="K38" s="9">
        <f>K33+K34+K35+K36+K37</f>
        <v>0</v>
      </c>
      <c r="L38" s="9">
        <f>L33+L34+L35+L36+L37</f>
        <v>7</v>
      </c>
    </row>
    <row r="39" spans="1:12" ht="12.75" customHeight="1">
      <c r="A39" s="16" t="s">
        <v>99</v>
      </c>
      <c r="B39" s="73"/>
      <c r="C39" s="73"/>
      <c r="D39" s="73" t="s">
        <v>24</v>
      </c>
      <c r="E39" s="9">
        <f>E38+E32</f>
        <v>427</v>
      </c>
      <c r="F39" s="9">
        <f>F38+F32</f>
        <v>274</v>
      </c>
      <c r="G39" s="9">
        <f>G32</f>
        <v>138</v>
      </c>
      <c r="H39" s="9">
        <f>H38+H32</f>
        <v>0</v>
      </c>
      <c r="I39" s="9">
        <f>I38+I32</f>
        <v>0</v>
      </c>
      <c r="J39" s="9">
        <f>J38+J32</f>
        <v>0</v>
      </c>
      <c r="K39" s="9">
        <f>K32+K38</f>
        <v>0</v>
      </c>
      <c r="L39" s="9">
        <f>L32+L38</f>
        <v>7</v>
      </c>
    </row>
    <row r="40" spans="1:12" ht="12.75" customHeight="1">
      <c r="A40" s="109" t="s">
        <v>18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1"/>
      <c r="L40" s="24"/>
    </row>
    <row r="41" spans="1:12" ht="12.75" customHeight="1">
      <c r="A41" s="24" t="s">
        <v>35</v>
      </c>
      <c r="B41" s="24" t="s">
        <v>38</v>
      </c>
      <c r="C41" s="24">
        <v>22</v>
      </c>
      <c r="D41" s="66" t="s">
        <v>49</v>
      </c>
      <c r="E41" s="28">
        <v>25</v>
      </c>
      <c r="F41" s="28">
        <v>25</v>
      </c>
      <c r="G41" s="28"/>
      <c r="H41" s="28">
        <v>11</v>
      </c>
      <c r="I41" s="24">
        <v>6</v>
      </c>
      <c r="J41" s="28"/>
      <c r="K41" s="37"/>
      <c r="L41" s="24">
        <v>1</v>
      </c>
    </row>
    <row r="42" spans="1:12" ht="12.75" customHeight="1">
      <c r="A42" s="24" t="s">
        <v>35</v>
      </c>
      <c r="B42" s="24" t="s">
        <v>38</v>
      </c>
      <c r="C42" s="24">
        <v>21</v>
      </c>
      <c r="D42" s="66" t="s">
        <v>49</v>
      </c>
      <c r="E42" s="28">
        <v>25</v>
      </c>
      <c r="F42" s="28">
        <v>25</v>
      </c>
      <c r="G42" s="28"/>
      <c r="H42" s="28">
        <v>14</v>
      </c>
      <c r="I42" s="24">
        <v>2</v>
      </c>
      <c r="J42" s="28"/>
      <c r="K42" s="37"/>
      <c r="L42" s="24"/>
    </row>
    <row r="43" spans="1:12" ht="24" customHeight="1">
      <c r="A43" s="24" t="s">
        <v>35</v>
      </c>
      <c r="B43" s="24" t="s">
        <v>38</v>
      </c>
      <c r="C43" s="24">
        <v>9</v>
      </c>
      <c r="D43" s="66" t="s">
        <v>57</v>
      </c>
      <c r="E43" s="28">
        <v>24</v>
      </c>
      <c r="F43" s="28">
        <v>24</v>
      </c>
      <c r="G43" s="28"/>
      <c r="H43" s="28">
        <v>3</v>
      </c>
      <c r="I43" s="24">
        <v>3</v>
      </c>
      <c r="J43" s="28"/>
      <c r="K43" s="37"/>
      <c r="L43" s="24"/>
    </row>
    <row r="44" spans="1:12" ht="27" customHeight="1">
      <c r="A44" s="24" t="s">
        <v>35</v>
      </c>
      <c r="B44" s="24" t="s">
        <v>38</v>
      </c>
      <c r="C44" s="24">
        <v>13</v>
      </c>
      <c r="D44" s="67" t="s">
        <v>52</v>
      </c>
      <c r="E44" s="28">
        <v>25</v>
      </c>
      <c r="F44" s="28">
        <v>25</v>
      </c>
      <c r="G44" s="28"/>
      <c r="H44" s="28">
        <v>18</v>
      </c>
      <c r="I44" s="24">
        <v>1</v>
      </c>
      <c r="J44" s="28"/>
      <c r="K44" s="37"/>
      <c r="L44" s="24"/>
    </row>
    <row r="45" spans="1:12" ht="27.75" customHeight="1">
      <c r="A45" s="24" t="s">
        <v>35</v>
      </c>
      <c r="B45" s="24" t="s">
        <v>38</v>
      </c>
      <c r="C45" s="24">
        <v>30</v>
      </c>
      <c r="D45" s="66" t="s">
        <v>55</v>
      </c>
      <c r="E45" s="28">
        <v>25</v>
      </c>
      <c r="F45" s="28">
        <v>25</v>
      </c>
      <c r="G45" s="28"/>
      <c r="H45" s="28">
        <v>13</v>
      </c>
      <c r="I45" s="24">
        <v>2</v>
      </c>
      <c r="J45" s="28"/>
      <c r="K45" s="37"/>
      <c r="L45" s="24"/>
    </row>
    <row r="46" spans="1:12" ht="12.75" customHeight="1">
      <c r="A46" s="24" t="s">
        <v>35</v>
      </c>
      <c r="B46" s="24" t="s">
        <v>38</v>
      </c>
      <c r="C46" s="24">
        <v>31</v>
      </c>
      <c r="D46" s="66" t="s">
        <v>49</v>
      </c>
      <c r="E46" s="28">
        <v>24</v>
      </c>
      <c r="F46" s="28"/>
      <c r="G46" s="28">
        <v>24</v>
      </c>
      <c r="H46" s="28"/>
      <c r="I46" s="24"/>
      <c r="J46" s="28"/>
      <c r="K46" s="37"/>
      <c r="L46" s="24"/>
    </row>
    <row r="47" spans="1:12" ht="12.75" customHeight="1">
      <c r="A47" s="24" t="s">
        <v>35</v>
      </c>
      <c r="B47" s="24" t="s">
        <v>38</v>
      </c>
      <c r="C47" s="24">
        <v>32</v>
      </c>
      <c r="D47" s="66" t="s">
        <v>49</v>
      </c>
      <c r="E47" s="28">
        <v>23</v>
      </c>
      <c r="F47" s="28"/>
      <c r="G47" s="28">
        <v>23</v>
      </c>
      <c r="H47" s="28"/>
      <c r="I47" s="24"/>
      <c r="J47" s="28"/>
      <c r="K47" s="37"/>
      <c r="L47" s="24"/>
    </row>
    <row r="48" spans="1:12" ht="12.75" customHeight="1">
      <c r="A48" s="24" t="s">
        <v>35</v>
      </c>
      <c r="B48" s="24" t="s">
        <v>38</v>
      </c>
      <c r="C48" s="24">
        <v>44</v>
      </c>
      <c r="D48" s="66" t="s">
        <v>55</v>
      </c>
      <c r="E48" s="28">
        <v>24</v>
      </c>
      <c r="F48" s="28"/>
      <c r="G48" s="28">
        <v>24</v>
      </c>
      <c r="H48" s="28"/>
      <c r="I48" s="24"/>
      <c r="J48" s="28"/>
      <c r="K48" s="37"/>
      <c r="L48" s="24"/>
    </row>
    <row r="49" spans="1:12" ht="12.75" customHeight="1">
      <c r="A49" s="24" t="s">
        <v>35</v>
      </c>
      <c r="B49" s="24" t="s">
        <v>38</v>
      </c>
      <c r="C49" s="24">
        <v>45</v>
      </c>
      <c r="D49" s="66" t="s">
        <v>55</v>
      </c>
      <c r="E49" s="28">
        <v>25</v>
      </c>
      <c r="F49" s="28"/>
      <c r="G49" s="28">
        <v>25</v>
      </c>
      <c r="H49" s="28"/>
      <c r="I49" s="24"/>
      <c r="J49" s="28"/>
      <c r="K49" s="37"/>
      <c r="L49" s="24"/>
    </row>
    <row r="50" spans="1:12" ht="25.5" customHeight="1">
      <c r="A50" s="24" t="s">
        <v>35</v>
      </c>
      <c r="B50" s="24" t="s">
        <v>38</v>
      </c>
      <c r="C50" s="24">
        <v>46</v>
      </c>
      <c r="D50" s="66" t="s">
        <v>52</v>
      </c>
      <c r="E50" s="28">
        <v>15</v>
      </c>
      <c r="F50" s="28"/>
      <c r="G50" s="28">
        <v>15</v>
      </c>
      <c r="H50" s="28"/>
      <c r="I50" s="24"/>
      <c r="J50" s="28"/>
      <c r="K50" s="37"/>
      <c r="L50" s="24"/>
    </row>
    <row r="51" spans="1:12" ht="27" customHeight="1">
      <c r="A51" s="58" t="s">
        <v>35</v>
      </c>
      <c r="B51" s="58" t="s">
        <v>38</v>
      </c>
      <c r="C51" s="58" t="s">
        <v>82</v>
      </c>
      <c r="D51" s="66" t="s">
        <v>54</v>
      </c>
      <c r="E51" s="28">
        <v>18</v>
      </c>
      <c r="F51" s="28"/>
      <c r="G51" s="28">
        <v>18</v>
      </c>
      <c r="H51" s="28"/>
      <c r="I51" s="24"/>
      <c r="J51" s="28"/>
      <c r="K51" s="37"/>
      <c r="L51" s="24"/>
    </row>
    <row r="52" spans="1:12" ht="27" customHeight="1">
      <c r="A52" s="58" t="s">
        <v>35</v>
      </c>
      <c r="B52" s="58" t="s">
        <v>38</v>
      </c>
      <c r="C52" s="58" t="s">
        <v>83</v>
      </c>
      <c r="D52" s="66" t="s">
        <v>71</v>
      </c>
      <c r="E52" s="49">
        <v>22</v>
      </c>
      <c r="F52" s="49">
        <v>22</v>
      </c>
      <c r="G52" s="28"/>
      <c r="H52" s="28">
        <v>2</v>
      </c>
      <c r="I52" s="24">
        <v>7</v>
      </c>
      <c r="J52" s="24">
        <v>3</v>
      </c>
      <c r="K52" s="76"/>
      <c r="L52" s="24"/>
    </row>
    <row r="53" spans="1:12" ht="27" customHeight="1">
      <c r="A53" s="58" t="s">
        <v>35</v>
      </c>
      <c r="B53" s="58" t="s">
        <v>38</v>
      </c>
      <c r="C53" s="58" t="s">
        <v>84</v>
      </c>
      <c r="D53" s="66" t="s">
        <v>54</v>
      </c>
      <c r="E53" s="49">
        <v>25</v>
      </c>
      <c r="F53" s="49">
        <v>25</v>
      </c>
      <c r="G53" s="28"/>
      <c r="H53" s="28">
        <v>8</v>
      </c>
      <c r="I53" s="24">
        <v>3</v>
      </c>
      <c r="J53" s="28"/>
      <c r="K53" s="37"/>
      <c r="L53" s="24"/>
    </row>
    <row r="54" spans="1:12" ht="12.75" customHeight="1">
      <c r="A54" s="16" t="s">
        <v>59</v>
      </c>
      <c r="B54" s="16"/>
      <c r="C54" s="16"/>
      <c r="D54" s="16" t="s">
        <v>24</v>
      </c>
      <c r="E54" s="9">
        <f>E41+E42+E43+E44+E45+E46+E47+E48+E49+E50+E51+E52+E53</f>
        <v>300</v>
      </c>
      <c r="F54" s="9">
        <f>F53+F52+F45+F44+F43+F42+F41</f>
        <v>171</v>
      </c>
      <c r="G54" s="9">
        <f>G51+G50+G49+G48+G47+G46</f>
        <v>129</v>
      </c>
      <c r="H54" s="9">
        <f>H53+H52+H45+H44+H43+H42+H41</f>
        <v>69</v>
      </c>
      <c r="I54" s="9">
        <f>I53+I52+I45+I44+I43+I41+I42</f>
        <v>24</v>
      </c>
      <c r="J54" s="9">
        <f>J53+J52+J51+J50+J49+J48+J47+J46+J45+J44+J43+J42+J41</f>
        <v>3</v>
      </c>
      <c r="K54" s="9">
        <f>K41+K42+K43+K44+K45+K46+K47+K48+K49+K50+K51+K52+K53</f>
        <v>0</v>
      </c>
      <c r="L54" s="9">
        <f>L53+L52+L51+L50+L49+L48+L47+L46+L45+L44+L42+L41</f>
        <v>1</v>
      </c>
    </row>
    <row r="55" spans="1:12" ht="12.75" customHeight="1">
      <c r="A55" s="24" t="s">
        <v>37</v>
      </c>
      <c r="B55" s="58" t="s">
        <v>39</v>
      </c>
      <c r="C55" s="24">
        <v>5</v>
      </c>
      <c r="D55" s="61" t="s">
        <v>47</v>
      </c>
      <c r="E55" s="28">
        <v>24</v>
      </c>
      <c r="F55" s="28">
        <v>24</v>
      </c>
      <c r="G55" s="68"/>
      <c r="H55" s="28">
        <v>9</v>
      </c>
      <c r="I55" s="24">
        <v>6</v>
      </c>
      <c r="J55" s="68"/>
      <c r="K55" s="68"/>
      <c r="L55" s="24"/>
    </row>
    <row r="56" spans="1:12" ht="12.75" customHeight="1">
      <c r="A56" s="24" t="s">
        <v>37</v>
      </c>
      <c r="B56" s="58" t="s">
        <v>39</v>
      </c>
      <c r="C56" s="24">
        <v>14</v>
      </c>
      <c r="D56" s="66" t="s">
        <v>48</v>
      </c>
      <c r="E56" s="28">
        <v>25</v>
      </c>
      <c r="F56" s="28">
        <v>25</v>
      </c>
      <c r="G56" s="68"/>
      <c r="H56" s="28">
        <v>5</v>
      </c>
      <c r="I56" s="24">
        <v>5</v>
      </c>
      <c r="J56" s="68"/>
      <c r="K56" s="68"/>
      <c r="L56" s="24"/>
    </row>
    <row r="57" spans="1:12" ht="24" customHeight="1">
      <c r="A57" s="24" t="s">
        <v>37</v>
      </c>
      <c r="B57" s="58" t="s">
        <v>39</v>
      </c>
      <c r="C57" s="24" t="s">
        <v>85</v>
      </c>
      <c r="D57" s="61" t="s">
        <v>46</v>
      </c>
      <c r="E57" s="28">
        <v>25</v>
      </c>
      <c r="F57" s="28">
        <v>25</v>
      </c>
      <c r="G57" s="68"/>
      <c r="H57" s="28">
        <v>5</v>
      </c>
      <c r="I57" s="24">
        <v>8</v>
      </c>
      <c r="J57" s="68"/>
      <c r="K57" s="68"/>
      <c r="L57" s="24">
        <v>1</v>
      </c>
    </row>
    <row r="58" spans="1:12" ht="12.75" customHeight="1">
      <c r="A58" s="24" t="s">
        <v>37</v>
      </c>
      <c r="B58" s="58" t="s">
        <v>39</v>
      </c>
      <c r="C58" s="24" t="s">
        <v>86</v>
      </c>
      <c r="D58" s="61" t="s">
        <v>87</v>
      </c>
      <c r="E58" s="28">
        <v>23</v>
      </c>
      <c r="F58" s="28">
        <v>23</v>
      </c>
      <c r="G58" s="68"/>
      <c r="H58" s="28">
        <v>7</v>
      </c>
      <c r="I58" s="24">
        <v>10</v>
      </c>
      <c r="J58" s="24">
        <v>1</v>
      </c>
      <c r="K58" s="68"/>
      <c r="L58" s="24"/>
    </row>
    <row r="59" spans="1:12" ht="12.75" customHeight="1">
      <c r="A59" s="69" t="s">
        <v>42</v>
      </c>
      <c r="B59" s="69" t="s">
        <v>41</v>
      </c>
      <c r="C59" s="69" t="s">
        <v>88</v>
      </c>
      <c r="D59" s="70" t="s">
        <v>51</v>
      </c>
      <c r="E59" s="71">
        <v>13</v>
      </c>
      <c r="F59" s="71">
        <v>13</v>
      </c>
      <c r="G59" s="72"/>
      <c r="H59" s="71">
        <v>6</v>
      </c>
      <c r="I59" s="69">
        <v>6</v>
      </c>
      <c r="J59" s="69">
        <v>2</v>
      </c>
      <c r="K59" s="69"/>
      <c r="L59" s="69">
        <v>6</v>
      </c>
    </row>
    <row r="60" spans="1:12" ht="12.75" customHeight="1">
      <c r="A60" s="16" t="s">
        <v>60</v>
      </c>
      <c r="B60" s="73"/>
      <c r="C60" s="73"/>
      <c r="D60" s="73" t="s">
        <v>24</v>
      </c>
      <c r="E60" s="9">
        <f>E58+E57+E56+E55+E59</f>
        <v>110</v>
      </c>
      <c r="F60" s="9">
        <f>F58+F57+F56+F55</f>
        <v>97</v>
      </c>
      <c r="G60" s="9">
        <f>G59+G58+G57+G56+G55</f>
        <v>0</v>
      </c>
      <c r="H60" s="9">
        <f>H59+H58+H57+H56+H55</f>
        <v>32</v>
      </c>
      <c r="I60" s="9">
        <f>I59+I58+I57+I56+I55</f>
        <v>35</v>
      </c>
      <c r="J60" s="9">
        <f>J59+J58+J57+J56+J55</f>
        <v>3</v>
      </c>
      <c r="K60" s="9">
        <f>K55+K56+K57+K58+K59</f>
        <v>0</v>
      </c>
      <c r="L60" s="9">
        <f>L55+L56+L57+L58+L59</f>
        <v>7</v>
      </c>
    </row>
    <row r="61" spans="1:12" ht="12.75" customHeight="1">
      <c r="A61" s="16" t="s">
        <v>58</v>
      </c>
      <c r="B61" s="73"/>
      <c r="C61" s="73"/>
      <c r="D61" s="73" t="s">
        <v>24</v>
      </c>
      <c r="E61" s="9">
        <f>E60+E54</f>
        <v>410</v>
      </c>
      <c r="F61" s="9">
        <f>F60+F54</f>
        <v>268</v>
      </c>
      <c r="G61" s="9">
        <f>G54</f>
        <v>129</v>
      </c>
      <c r="H61" s="9">
        <f>H60+H54</f>
        <v>101</v>
      </c>
      <c r="I61" s="9">
        <f>I60+I54</f>
        <v>59</v>
      </c>
      <c r="J61" s="9">
        <f>J60+J54</f>
        <v>6</v>
      </c>
      <c r="K61" s="9">
        <f>K54+K60</f>
        <v>0</v>
      </c>
      <c r="L61" s="9">
        <f>L54+L60</f>
        <v>8</v>
      </c>
    </row>
    <row r="62" spans="1:12" ht="15.75" customHeight="1">
      <c r="A62" s="116" t="s">
        <v>20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32"/>
    </row>
    <row r="63" spans="1:12" ht="25.5">
      <c r="A63" s="6" t="s">
        <v>35</v>
      </c>
      <c r="B63" s="6" t="s">
        <v>38</v>
      </c>
      <c r="C63" s="6">
        <v>2</v>
      </c>
      <c r="D63" s="15" t="s">
        <v>57</v>
      </c>
      <c r="E63" s="7">
        <v>25</v>
      </c>
      <c r="F63" s="6">
        <v>25</v>
      </c>
      <c r="G63" s="6"/>
      <c r="H63" s="19">
        <v>14</v>
      </c>
      <c r="I63" s="19">
        <v>6</v>
      </c>
      <c r="J63" s="19"/>
      <c r="K63" s="34"/>
      <c r="L63" s="6"/>
    </row>
    <row r="64" spans="1:12" ht="12.75" customHeight="1">
      <c r="A64" s="6" t="s">
        <v>35</v>
      </c>
      <c r="B64" s="6" t="s">
        <v>38</v>
      </c>
      <c r="C64" s="6">
        <v>19</v>
      </c>
      <c r="D64" s="21" t="s">
        <v>49</v>
      </c>
      <c r="E64" s="7">
        <v>26</v>
      </c>
      <c r="F64" s="6">
        <v>26</v>
      </c>
      <c r="G64" s="6"/>
      <c r="H64" s="19">
        <v>18</v>
      </c>
      <c r="I64" s="19">
        <v>1</v>
      </c>
      <c r="J64" s="18"/>
      <c r="K64" s="18"/>
      <c r="L64" s="6">
        <v>1</v>
      </c>
    </row>
    <row r="65" spans="1:12" ht="26.25" customHeight="1">
      <c r="A65" s="6" t="s">
        <v>35</v>
      </c>
      <c r="B65" s="6" t="s">
        <v>38</v>
      </c>
      <c r="C65" s="6">
        <v>15</v>
      </c>
      <c r="D65" s="22" t="s">
        <v>52</v>
      </c>
      <c r="E65" s="20">
        <v>25</v>
      </c>
      <c r="F65" s="19">
        <v>25</v>
      </c>
      <c r="G65" s="26"/>
      <c r="H65" s="19">
        <v>19</v>
      </c>
      <c r="I65" s="19">
        <v>2</v>
      </c>
      <c r="J65" s="27"/>
      <c r="K65" s="35"/>
      <c r="L65" s="6"/>
    </row>
    <row r="66" spans="1:12" ht="12.75" customHeight="1">
      <c r="A66" s="6" t="s">
        <v>35</v>
      </c>
      <c r="B66" s="6" t="s">
        <v>38</v>
      </c>
      <c r="C66" s="6">
        <v>20</v>
      </c>
      <c r="D66" s="21" t="s">
        <v>49</v>
      </c>
      <c r="E66" s="20">
        <v>25</v>
      </c>
      <c r="F66" s="19">
        <v>25</v>
      </c>
      <c r="G66" s="18"/>
      <c r="H66" s="19">
        <v>16</v>
      </c>
      <c r="I66" s="19">
        <v>1</v>
      </c>
      <c r="J66" s="23">
        <v>1</v>
      </c>
      <c r="K66" s="34"/>
      <c r="L66" s="6"/>
    </row>
    <row r="67" spans="1:12" ht="25.5">
      <c r="A67" s="44" t="s">
        <v>35</v>
      </c>
      <c r="B67" s="44" t="s">
        <v>38</v>
      </c>
      <c r="C67" s="44">
        <v>27</v>
      </c>
      <c r="D67" s="31" t="s">
        <v>55</v>
      </c>
      <c r="E67" s="45">
        <v>25</v>
      </c>
      <c r="F67" s="46">
        <v>25</v>
      </c>
      <c r="G67" s="46"/>
      <c r="H67" s="46">
        <v>23</v>
      </c>
      <c r="I67" s="46">
        <v>5</v>
      </c>
      <c r="J67" s="47">
        <v>1</v>
      </c>
      <c r="K67" s="48"/>
      <c r="L67" s="44"/>
    </row>
    <row r="68" spans="1:12" ht="12.75" customHeight="1">
      <c r="A68" s="6" t="s">
        <v>35</v>
      </c>
      <c r="B68" s="6" t="s">
        <v>38</v>
      </c>
      <c r="C68" s="6">
        <v>28</v>
      </c>
      <c r="D68" s="21" t="s">
        <v>49</v>
      </c>
      <c r="E68" s="7">
        <v>24</v>
      </c>
      <c r="F68" s="6"/>
      <c r="G68" s="19">
        <v>24</v>
      </c>
      <c r="H68" s="19"/>
      <c r="I68" s="19"/>
      <c r="J68" s="19"/>
      <c r="K68" s="36"/>
      <c r="L68" s="6"/>
    </row>
    <row r="69" spans="1:12" ht="12.75" customHeight="1">
      <c r="A69" s="6" t="s">
        <v>35</v>
      </c>
      <c r="B69" s="6" t="s">
        <v>38</v>
      </c>
      <c r="C69" s="24">
        <v>29</v>
      </c>
      <c r="D69" s="61" t="s">
        <v>49</v>
      </c>
      <c r="E69" s="28">
        <v>24</v>
      </c>
      <c r="F69" s="28"/>
      <c r="G69" s="29">
        <v>24</v>
      </c>
      <c r="H69" s="28"/>
      <c r="I69" s="28"/>
      <c r="J69" s="28"/>
      <c r="K69" s="37"/>
      <c r="L69" s="6"/>
    </row>
    <row r="70" spans="1:12" ht="21.75" customHeight="1">
      <c r="A70" s="6" t="s">
        <v>35</v>
      </c>
      <c r="B70" s="6" t="s">
        <v>38</v>
      </c>
      <c r="C70" s="44">
        <v>43</v>
      </c>
      <c r="D70" s="22" t="s">
        <v>52</v>
      </c>
      <c r="E70" s="7">
        <v>17</v>
      </c>
      <c r="F70" s="6"/>
      <c r="G70" s="6">
        <v>17</v>
      </c>
      <c r="H70" s="18"/>
      <c r="I70" s="18"/>
      <c r="J70" s="18"/>
      <c r="K70" s="34"/>
      <c r="L70" s="6"/>
    </row>
    <row r="71" spans="1:12" ht="22.5" customHeight="1">
      <c r="A71" s="6" t="s">
        <v>35</v>
      </c>
      <c r="B71" s="6" t="s">
        <v>38</v>
      </c>
      <c r="C71" s="6">
        <v>41</v>
      </c>
      <c r="D71" s="31" t="s">
        <v>55</v>
      </c>
      <c r="E71" s="7">
        <v>25</v>
      </c>
      <c r="F71" s="6"/>
      <c r="G71" s="6">
        <v>25</v>
      </c>
      <c r="H71" s="18"/>
      <c r="I71" s="18"/>
      <c r="J71" s="18"/>
      <c r="K71" s="34"/>
      <c r="L71" s="6"/>
    </row>
    <row r="72" spans="1:12" ht="27.75" customHeight="1">
      <c r="A72" s="6" t="s">
        <v>35</v>
      </c>
      <c r="B72" s="6" t="s">
        <v>38</v>
      </c>
      <c r="C72" s="6">
        <v>42</v>
      </c>
      <c r="D72" s="31" t="s">
        <v>55</v>
      </c>
      <c r="E72" s="28">
        <v>24</v>
      </c>
      <c r="F72" s="28"/>
      <c r="G72" s="24">
        <v>24</v>
      </c>
      <c r="H72" s="23"/>
      <c r="I72" s="23"/>
      <c r="J72" s="30"/>
      <c r="K72" s="38"/>
      <c r="L72" s="6"/>
    </row>
    <row r="73" spans="1:12" ht="26.25" customHeight="1">
      <c r="A73" s="44" t="s">
        <v>35</v>
      </c>
      <c r="B73" s="44" t="s">
        <v>38</v>
      </c>
      <c r="C73" s="58" t="s">
        <v>75</v>
      </c>
      <c r="D73" s="59" t="s">
        <v>54</v>
      </c>
      <c r="E73" s="49">
        <v>19</v>
      </c>
      <c r="F73" s="49"/>
      <c r="G73" s="58">
        <v>19</v>
      </c>
      <c r="H73" s="53"/>
      <c r="I73" s="53"/>
      <c r="J73" s="54"/>
      <c r="K73" s="55"/>
      <c r="L73" s="52"/>
    </row>
    <row r="74" spans="1:12" ht="27.75" customHeight="1">
      <c r="A74" s="44" t="s">
        <v>35</v>
      </c>
      <c r="B74" s="44" t="s">
        <v>38</v>
      </c>
      <c r="C74" s="58" t="s">
        <v>76</v>
      </c>
      <c r="D74" s="31" t="s">
        <v>71</v>
      </c>
      <c r="E74" s="57">
        <v>23</v>
      </c>
      <c r="F74" s="57">
        <v>23</v>
      </c>
      <c r="G74" s="44"/>
      <c r="H74" s="44">
        <v>12</v>
      </c>
      <c r="I74" s="44">
        <v>8</v>
      </c>
      <c r="J74" s="44">
        <v>1</v>
      </c>
      <c r="K74" s="48"/>
      <c r="L74" s="44">
        <v>1</v>
      </c>
    </row>
    <row r="75" spans="1:12" ht="24" customHeight="1">
      <c r="A75" s="44" t="s">
        <v>35</v>
      </c>
      <c r="B75" s="44" t="s">
        <v>38</v>
      </c>
      <c r="C75" s="58" t="s">
        <v>77</v>
      </c>
      <c r="D75" s="59" t="s">
        <v>54</v>
      </c>
      <c r="E75" s="49">
        <v>24</v>
      </c>
      <c r="F75" s="49">
        <v>24</v>
      </c>
      <c r="G75" s="49"/>
      <c r="H75" s="58">
        <v>2</v>
      </c>
      <c r="I75" s="58">
        <v>2</v>
      </c>
      <c r="J75" s="58">
        <v>1</v>
      </c>
      <c r="K75" s="55"/>
      <c r="L75" s="44"/>
    </row>
    <row r="76" spans="1:12" ht="12.75" customHeight="1">
      <c r="A76" s="41" t="s">
        <v>59</v>
      </c>
      <c r="B76" s="42"/>
      <c r="C76" s="9"/>
      <c r="D76" s="16" t="s">
        <v>24</v>
      </c>
      <c r="E76" s="9">
        <f>E63+E64+E65+E66+E67+E68+E69+E70+E71+E72+E73+E74+E75</f>
        <v>306</v>
      </c>
      <c r="F76" s="9">
        <f>F63+F64+F65+F66+F74+F75+F67</f>
        <v>173</v>
      </c>
      <c r="G76" s="9">
        <f>G68+G69+G70+G71+G72+G73</f>
        <v>133</v>
      </c>
      <c r="H76" s="9">
        <f>H63+H64+H65+H66+H74+H75+H67</f>
        <v>104</v>
      </c>
      <c r="I76" s="9">
        <f>SUM(I62:I75)</f>
        <v>25</v>
      </c>
      <c r="J76" s="9">
        <f>SUM(J62:J75)</f>
        <v>4</v>
      </c>
      <c r="K76" s="9">
        <f>SUM(K62:K75)</f>
        <v>0</v>
      </c>
      <c r="L76" s="9">
        <f>SUM(L62:L75)</f>
        <v>2</v>
      </c>
    </row>
    <row r="77" spans="1:12" ht="12.75" customHeight="1">
      <c r="A77" s="44" t="s">
        <v>37</v>
      </c>
      <c r="B77" s="44" t="s">
        <v>39</v>
      </c>
      <c r="C77" s="44">
        <v>6</v>
      </c>
      <c r="D77" s="56" t="s">
        <v>48</v>
      </c>
      <c r="E77" s="57">
        <v>25</v>
      </c>
      <c r="F77" s="44">
        <v>25</v>
      </c>
      <c r="G77" s="44"/>
      <c r="H77" s="46">
        <v>3</v>
      </c>
      <c r="I77" s="46">
        <v>2</v>
      </c>
      <c r="J77" s="52"/>
      <c r="K77" s="48"/>
      <c r="L77" s="44"/>
    </row>
    <row r="78" spans="1:12" ht="12.75" customHeight="1">
      <c r="A78" s="6" t="s">
        <v>37</v>
      </c>
      <c r="B78" s="19" t="s">
        <v>39</v>
      </c>
      <c r="C78" s="6">
        <v>3</v>
      </c>
      <c r="D78" s="15" t="s">
        <v>47</v>
      </c>
      <c r="E78" s="20">
        <v>25</v>
      </c>
      <c r="F78" s="19">
        <v>25</v>
      </c>
      <c r="G78" s="26"/>
      <c r="H78" s="19">
        <v>10</v>
      </c>
      <c r="I78" s="19">
        <v>2</v>
      </c>
      <c r="J78" s="23">
        <v>1</v>
      </c>
      <c r="K78" s="35"/>
      <c r="L78" s="6"/>
    </row>
    <row r="79" spans="1:12" ht="12.75" customHeight="1">
      <c r="A79" s="6" t="s">
        <v>37</v>
      </c>
      <c r="B79" s="6" t="s">
        <v>39</v>
      </c>
      <c r="C79" s="6" t="s">
        <v>78</v>
      </c>
      <c r="D79" s="31" t="s">
        <v>46</v>
      </c>
      <c r="E79" s="7">
        <v>22</v>
      </c>
      <c r="F79" s="6">
        <v>22</v>
      </c>
      <c r="G79" s="60"/>
      <c r="H79" s="6">
        <v>1</v>
      </c>
      <c r="I79" s="6">
        <v>2</v>
      </c>
      <c r="J79" s="24">
        <v>1</v>
      </c>
      <c r="K79" s="35"/>
      <c r="L79" s="18"/>
    </row>
    <row r="80" spans="1:12" ht="12.75" customHeight="1">
      <c r="A80" s="6" t="s">
        <v>37</v>
      </c>
      <c r="B80" s="6" t="s">
        <v>38</v>
      </c>
      <c r="C80" s="6" t="s">
        <v>79</v>
      </c>
      <c r="D80" s="2" t="s">
        <v>50</v>
      </c>
      <c r="E80" s="7">
        <v>24</v>
      </c>
      <c r="F80" s="6">
        <v>24</v>
      </c>
      <c r="G80" s="6"/>
      <c r="H80" s="6">
        <v>3</v>
      </c>
      <c r="I80" s="6">
        <v>5</v>
      </c>
      <c r="J80" s="24">
        <v>6</v>
      </c>
      <c r="K80" s="34"/>
      <c r="L80" s="18"/>
    </row>
    <row r="81" spans="1:12" ht="12.75" customHeight="1">
      <c r="A81" s="41" t="s">
        <v>60</v>
      </c>
      <c r="B81" s="42"/>
      <c r="C81" s="9"/>
      <c r="D81" s="16" t="s">
        <v>24</v>
      </c>
      <c r="E81" s="9">
        <f>E77+E78+E79+E80</f>
        <v>96</v>
      </c>
      <c r="F81" s="9">
        <f>F77+F78+F79+F80</f>
        <v>96</v>
      </c>
      <c r="G81" s="9">
        <f>G77+G78+G79+G80</f>
        <v>0</v>
      </c>
      <c r="H81" s="9">
        <f>H77+H78+H79+H80</f>
        <v>17</v>
      </c>
      <c r="I81" s="9">
        <f>SUM(I77:I80)</f>
        <v>11</v>
      </c>
      <c r="J81" s="9">
        <f>SUM(J77:J80)</f>
        <v>8</v>
      </c>
      <c r="K81" s="9">
        <f>SUM(K77:K80)</f>
        <v>0</v>
      </c>
      <c r="L81" s="9">
        <f>SUM(L77:L80)</f>
        <v>0</v>
      </c>
    </row>
    <row r="82" spans="1:12" ht="12.75" customHeight="1">
      <c r="A82" s="41" t="s">
        <v>61</v>
      </c>
      <c r="B82" s="42"/>
      <c r="C82" s="9"/>
      <c r="D82" s="16" t="s">
        <v>24</v>
      </c>
      <c r="E82" s="9">
        <f>E76+E81</f>
        <v>402</v>
      </c>
      <c r="F82" s="9">
        <f>F76+F81</f>
        <v>269</v>
      </c>
      <c r="G82" s="9">
        <f>G76</f>
        <v>133</v>
      </c>
      <c r="H82" s="9">
        <f>H76+H81</f>
        <v>121</v>
      </c>
      <c r="I82" s="9">
        <f>I76+I81</f>
        <v>36</v>
      </c>
      <c r="J82" s="9">
        <f>J76+J81</f>
        <v>12</v>
      </c>
      <c r="K82" s="9">
        <f>K76+K81</f>
        <v>0</v>
      </c>
      <c r="L82" s="9">
        <f>L76+L81</f>
        <v>2</v>
      </c>
    </row>
    <row r="83" spans="1:12" ht="15.75" customHeight="1">
      <c r="A83" s="117" t="s">
        <v>44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1:12" ht="24" customHeight="1">
      <c r="A84" s="6" t="s">
        <v>35</v>
      </c>
      <c r="B84" s="6" t="s">
        <v>38</v>
      </c>
      <c r="C84" s="6">
        <v>4</v>
      </c>
      <c r="D84" s="15" t="s">
        <v>57</v>
      </c>
      <c r="E84" s="7">
        <v>25</v>
      </c>
      <c r="F84" s="6">
        <v>25</v>
      </c>
      <c r="G84" s="6"/>
      <c r="H84" s="19">
        <v>20</v>
      </c>
      <c r="I84" s="19">
        <v>1</v>
      </c>
      <c r="J84" s="19"/>
      <c r="K84" s="34"/>
      <c r="L84" s="6"/>
    </row>
    <row r="85" spans="1:12" ht="24.75" customHeight="1">
      <c r="A85" s="6" t="s">
        <v>35</v>
      </c>
      <c r="B85" s="6" t="s">
        <v>38</v>
      </c>
      <c r="C85" s="6">
        <v>23</v>
      </c>
      <c r="D85" s="12" t="s">
        <v>49</v>
      </c>
      <c r="E85" s="7">
        <v>25</v>
      </c>
      <c r="F85" s="6">
        <v>25</v>
      </c>
      <c r="G85" s="6"/>
      <c r="H85" s="19">
        <v>20</v>
      </c>
      <c r="I85" s="19">
        <v>1</v>
      </c>
      <c r="J85" s="6">
        <v>1</v>
      </c>
      <c r="K85" s="34"/>
      <c r="L85" s="6"/>
    </row>
    <row r="86" spans="1:12" ht="23.25" customHeight="1">
      <c r="A86" s="6" t="s">
        <v>35</v>
      </c>
      <c r="B86" s="6" t="s">
        <v>38</v>
      </c>
      <c r="C86" s="6">
        <v>40</v>
      </c>
      <c r="D86" s="22" t="s">
        <v>52</v>
      </c>
      <c r="E86" s="20">
        <v>22</v>
      </c>
      <c r="F86" s="19">
        <v>22</v>
      </c>
      <c r="G86" s="26"/>
      <c r="H86" s="19">
        <v>10</v>
      </c>
      <c r="I86" s="19">
        <v>2</v>
      </c>
      <c r="J86" s="27"/>
      <c r="K86" s="35"/>
      <c r="L86" s="6"/>
    </row>
    <row r="87" spans="1:12" ht="24" customHeight="1">
      <c r="A87" s="6" t="s">
        <v>35</v>
      </c>
      <c r="B87" s="6" t="s">
        <v>38</v>
      </c>
      <c r="C87" s="6">
        <v>24</v>
      </c>
      <c r="D87" s="21" t="s">
        <v>49</v>
      </c>
      <c r="E87" s="20">
        <v>25</v>
      </c>
      <c r="F87" s="19">
        <v>25</v>
      </c>
      <c r="G87" s="18"/>
      <c r="H87" s="19">
        <v>22</v>
      </c>
      <c r="I87" s="19"/>
      <c r="J87" s="23"/>
      <c r="K87" s="34"/>
      <c r="L87" s="6"/>
    </row>
    <row r="88" spans="1:12" ht="24" customHeight="1">
      <c r="A88" s="44" t="s">
        <v>35</v>
      </c>
      <c r="B88" s="44" t="s">
        <v>38</v>
      </c>
      <c r="C88" s="44">
        <v>10</v>
      </c>
      <c r="D88" s="31" t="s">
        <v>55</v>
      </c>
      <c r="E88" s="45">
        <v>24</v>
      </c>
      <c r="F88" s="46">
        <v>24</v>
      </c>
      <c r="G88" s="46"/>
      <c r="H88" s="46">
        <v>21</v>
      </c>
      <c r="I88" s="46">
        <v>4</v>
      </c>
      <c r="J88" s="47"/>
      <c r="K88" s="48"/>
      <c r="L88" s="44"/>
    </row>
    <row r="89" spans="1:12" ht="22.5" customHeight="1">
      <c r="A89" s="6" t="s">
        <v>35</v>
      </c>
      <c r="B89" s="6" t="s">
        <v>38</v>
      </c>
      <c r="C89" s="6">
        <v>25</v>
      </c>
      <c r="D89" s="21" t="s">
        <v>49</v>
      </c>
      <c r="E89" s="7">
        <v>25</v>
      </c>
      <c r="F89" s="6"/>
      <c r="G89" s="19">
        <v>25</v>
      </c>
      <c r="H89" s="19"/>
      <c r="I89" s="19"/>
      <c r="J89" s="19"/>
      <c r="K89" s="36"/>
      <c r="L89" s="6"/>
    </row>
    <row r="90" spans="1:12" ht="12.75" customHeight="1">
      <c r="A90" s="6" t="s">
        <v>35</v>
      </c>
      <c r="B90" s="6" t="s">
        <v>38</v>
      </c>
      <c r="C90" s="24">
        <v>26</v>
      </c>
      <c r="D90" s="61" t="s">
        <v>49</v>
      </c>
      <c r="E90" s="28">
        <v>22</v>
      </c>
      <c r="F90" s="28"/>
      <c r="G90" s="29">
        <v>22</v>
      </c>
      <c r="H90" s="28"/>
      <c r="I90" s="28"/>
      <c r="J90" s="28"/>
      <c r="K90" s="37"/>
      <c r="L90" s="6"/>
    </row>
    <row r="91" spans="1:12" ht="25.5" customHeight="1">
      <c r="A91" s="6" t="s">
        <v>35</v>
      </c>
      <c r="B91" s="6" t="s">
        <v>38</v>
      </c>
      <c r="C91" s="44">
        <v>39</v>
      </c>
      <c r="D91" s="22" t="s">
        <v>52</v>
      </c>
      <c r="E91" s="7">
        <v>12</v>
      </c>
      <c r="F91" s="6"/>
      <c r="G91" s="6">
        <v>12</v>
      </c>
      <c r="H91" s="18"/>
      <c r="I91" s="18"/>
      <c r="J91" s="18"/>
      <c r="K91" s="34"/>
      <c r="L91" s="6"/>
    </row>
    <row r="92" spans="1:12" ht="25.5" customHeight="1">
      <c r="A92" s="6" t="s">
        <v>35</v>
      </c>
      <c r="B92" s="6" t="s">
        <v>38</v>
      </c>
      <c r="C92" s="6">
        <v>38</v>
      </c>
      <c r="D92" s="31" t="s">
        <v>55</v>
      </c>
      <c r="E92" s="7">
        <v>24</v>
      </c>
      <c r="F92" s="6"/>
      <c r="G92" s="6">
        <v>24</v>
      </c>
      <c r="H92" s="18"/>
      <c r="I92" s="18"/>
      <c r="J92" s="18"/>
      <c r="K92" s="34"/>
      <c r="L92" s="6"/>
    </row>
    <row r="93" spans="1:12" ht="24.75" customHeight="1">
      <c r="A93" s="6" t="s">
        <v>35</v>
      </c>
      <c r="B93" s="6" t="s">
        <v>38</v>
      </c>
      <c r="C93" s="6">
        <v>36</v>
      </c>
      <c r="D93" s="31" t="s">
        <v>55</v>
      </c>
      <c r="E93" s="28">
        <v>25</v>
      </c>
      <c r="F93" s="28"/>
      <c r="G93" s="24">
        <v>25</v>
      </c>
      <c r="H93" s="23"/>
      <c r="I93" s="23"/>
      <c r="J93" s="30"/>
      <c r="K93" s="38"/>
      <c r="L93" s="6"/>
    </row>
    <row r="94" spans="1:12" ht="25.5">
      <c r="A94" s="44" t="s">
        <v>35</v>
      </c>
      <c r="B94" s="44" t="s">
        <v>38</v>
      </c>
      <c r="C94" s="44">
        <v>37</v>
      </c>
      <c r="D94" s="31" t="s">
        <v>55</v>
      </c>
      <c r="E94" s="49">
        <v>24</v>
      </c>
      <c r="F94" s="49"/>
      <c r="G94" s="58">
        <v>24</v>
      </c>
      <c r="H94" s="47"/>
      <c r="I94" s="47"/>
      <c r="J94" s="50"/>
      <c r="K94" s="51"/>
      <c r="L94" s="44"/>
    </row>
    <row r="95" spans="1:12" ht="26.25" customHeight="1">
      <c r="A95" s="44" t="s">
        <v>35</v>
      </c>
      <c r="B95" s="44" t="s">
        <v>38</v>
      </c>
      <c r="C95" s="58" t="s">
        <v>69</v>
      </c>
      <c r="D95" s="59" t="s">
        <v>54</v>
      </c>
      <c r="E95" s="49">
        <v>14</v>
      </c>
      <c r="F95" s="49"/>
      <c r="G95" s="58">
        <v>14</v>
      </c>
      <c r="H95" s="53"/>
      <c r="I95" s="53"/>
      <c r="J95" s="54"/>
      <c r="K95" s="55"/>
      <c r="L95" s="52"/>
    </row>
    <row r="96" spans="1:12" ht="25.5" customHeight="1">
      <c r="A96" s="44" t="s">
        <v>35</v>
      </c>
      <c r="B96" s="44" t="s">
        <v>38</v>
      </c>
      <c r="C96" s="58" t="s">
        <v>70</v>
      </c>
      <c r="D96" s="31" t="s">
        <v>71</v>
      </c>
      <c r="E96" s="57">
        <v>21</v>
      </c>
      <c r="F96" s="57">
        <v>21</v>
      </c>
      <c r="G96" s="44"/>
      <c r="H96" s="44">
        <v>10</v>
      </c>
      <c r="I96" s="44">
        <v>3</v>
      </c>
      <c r="J96" s="44">
        <v>2</v>
      </c>
      <c r="K96" s="48"/>
      <c r="L96" s="52"/>
    </row>
    <row r="97" spans="1:12" ht="25.5">
      <c r="A97" s="44" t="s">
        <v>35</v>
      </c>
      <c r="B97" s="44" t="s">
        <v>38</v>
      </c>
      <c r="C97" s="58" t="s">
        <v>72</v>
      </c>
      <c r="D97" s="59" t="s">
        <v>54</v>
      </c>
      <c r="E97" s="49">
        <v>23</v>
      </c>
      <c r="F97" s="49">
        <v>23</v>
      </c>
      <c r="G97" s="49"/>
      <c r="H97" s="58">
        <v>5</v>
      </c>
      <c r="I97" s="58">
        <v>4</v>
      </c>
      <c r="J97" s="54"/>
      <c r="K97" s="55"/>
      <c r="L97" s="44">
        <v>1</v>
      </c>
    </row>
    <row r="98" spans="1:12" ht="12.75">
      <c r="A98" s="41" t="s">
        <v>59</v>
      </c>
      <c r="B98" s="42"/>
      <c r="C98" s="9"/>
      <c r="D98" s="16" t="s">
        <v>24</v>
      </c>
      <c r="E98" s="9">
        <f>SUM(E84:E97)</f>
        <v>311</v>
      </c>
      <c r="F98" s="9">
        <f>F84+F85+F86+F87+F88+F96+F97</f>
        <v>165</v>
      </c>
      <c r="G98" s="9">
        <f aca="true" t="shared" si="0" ref="G98:L98">SUM(G84:G97)</f>
        <v>146</v>
      </c>
      <c r="H98" s="9">
        <f t="shared" si="0"/>
        <v>108</v>
      </c>
      <c r="I98" s="9">
        <f t="shared" si="0"/>
        <v>15</v>
      </c>
      <c r="J98" s="9">
        <f t="shared" si="0"/>
        <v>3</v>
      </c>
      <c r="K98" s="9">
        <f t="shared" si="0"/>
        <v>0</v>
      </c>
      <c r="L98" s="9">
        <f t="shared" si="0"/>
        <v>1</v>
      </c>
    </row>
    <row r="99" spans="1:12" ht="12.75">
      <c r="A99" s="6" t="s">
        <v>37</v>
      </c>
      <c r="B99" s="6" t="s">
        <v>38</v>
      </c>
      <c r="C99" s="6" t="s">
        <v>73</v>
      </c>
      <c r="D99" s="2" t="s">
        <v>50</v>
      </c>
      <c r="E99" s="7">
        <v>17</v>
      </c>
      <c r="F99" s="6">
        <v>17</v>
      </c>
      <c r="G99" s="6"/>
      <c r="H99" s="6">
        <v>1</v>
      </c>
      <c r="I99" s="6">
        <v>1</v>
      </c>
      <c r="J99" s="24">
        <v>2</v>
      </c>
      <c r="K99" s="34"/>
      <c r="L99" s="18"/>
    </row>
    <row r="100" spans="1:12" ht="12" customHeight="1">
      <c r="A100" s="41" t="s">
        <v>60</v>
      </c>
      <c r="B100" s="42"/>
      <c r="C100" s="9"/>
      <c r="D100" s="16" t="s">
        <v>24</v>
      </c>
      <c r="E100" s="9">
        <f aca="true" t="shared" si="1" ref="E100:L100">SUM(E99:E99)</f>
        <v>17</v>
      </c>
      <c r="F100" s="9">
        <f t="shared" si="1"/>
        <v>17</v>
      </c>
      <c r="G100" s="9">
        <f t="shared" si="1"/>
        <v>0</v>
      </c>
      <c r="H100" s="9">
        <f t="shared" si="1"/>
        <v>1</v>
      </c>
      <c r="I100" s="9">
        <f t="shared" si="1"/>
        <v>1</v>
      </c>
      <c r="J100" s="9">
        <f t="shared" si="1"/>
        <v>2</v>
      </c>
      <c r="K100" s="9">
        <f t="shared" si="1"/>
        <v>0</v>
      </c>
      <c r="L100" s="9">
        <f t="shared" si="1"/>
        <v>0</v>
      </c>
    </row>
    <row r="101" spans="1:12" ht="17.25" customHeight="1">
      <c r="A101" s="41" t="s">
        <v>89</v>
      </c>
      <c r="B101" s="42"/>
      <c r="C101" s="9"/>
      <c r="D101" s="16" t="s">
        <v>24</v>
      </c>
      <c r="E101" s="9">
        <f>E100+E98</f>
        <v>328</v>
      </c>
      <c r="F101" s="9">
        <f>F100+F98</f>
        <v>182</v>
      </c>
      <c r="G101" s="9">
        <f>G98</f>
        <v>146</v>
      </c>
      <c r="H101" s="9">
        <f>H100+H98</f>
        <v>109</v>
      </c>
      <c r="I101" s="9">
        <f>I98+I100</f>
        <v>16</v>
      </c>
      <c r="J101" s="9">
        <f>J100+J98</f>
        <v>5</v>
      </c>
      <c r="K101" s="9">
        <f>K100+K98</f>
        <v>0</v>
      </c>
      <c r="L101" s="9">
        <f>L100+L98</f>
        <v>1</v>
      </c>
    </row>
    <row r="102" spans="1:12" ht="15" customHeight="1">
      <c r="A102" s="84" t="s">
        <v>62</v>
      </c>
      <c r="B102" s="85"/>
      <c r="C102" s="85"/>
      <c r="D102" s="86"/>
      <c r="E102" s="10">
        <f>E41+E42+E43+E44+E45+E46+E47+E48+E49+E50+E51+E52+E55+E56+E57+E58+E59+E63+E64+E65+E66+E67+E68+E69+E70+E71+E72+E73+E74+E75+E77+E78+E79+E80+E84+E85+E86+E87+E88+E89+E90+E91+E92+E93+E94+E95+E96+E97+E99+E53+E39</f>
        <v>1567</v>
      </c>
      <c r="F102" s="10">
        <f>F41+F42+F43+F44+F45+F52+F53+F55+F56+F57+F58+F59+F63+F64+F65+F66+F67+F74+F75+F77+F78+F79+F80+F84+F85+F86+F87+F88+F96+F97+F99+F39</f>
        <v>1006</v>
      </c>
      <c r="G102" s="10">
        <f aca="true" t="shared" si="2" ref="G102:L102">G54+G60+G76+G81+G98+G100+G39</f>
        <v>546</v>
      </c>
      <c r="H102" s="10">
        <f t="shared" si="2"/>
        <v>331</v>
      </c>
      <c r="I102" s="10">
        <f t="shared" si="2"/>
        <v>111</v>
      </c>
      <c r="J102" s="10">
        <f t="shared" si="2"/>
        <v>23</v>
      </c>
      <c r="K102" s="10">
        <f t="shared" si="2"/>
        <v>0</v>
      </c>
      <c r="L102" s="10">
        <f t="shared" si="2"/>
        <v>18</v>
      </c>
    </row>
    <row r="103" spans="1:12" ht="14.25" customHeight="1">
      <c r="A103" s="87" t="s">
        <v>22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4.25" customHeight="1">
      <c r="A104" s="112" t="s">
        <v>96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4"/>
    </row>
    <row r="105" spans="1:12" ht="14.25" customHeight="1">
      <c r="A105" s="24" t="s">
        <v>35</v>
      </c>
      <c r="B105" s="24" t="s">
        <v>36</v>
      </c>
      <c r="C105" s="24" t="s">
        <v>106</v>
      </c>
      <c r="D105" s="66" t="s">
        <v>49</v>
      </c>
      <c r="E105" s="28">
        <v>3</v>
      </c>
      <c r="F105" s="28"/>
      <c r="G105" s="28">
        <v>3</v>
      </c>
      <c r="H105" s="28"/>
      <c r="I105" s="28"/>
      <c r="J105" s="28"/>
      <c r="K105" s="28"/>
      <c r="L105" s="28"/>
    </row>
    <row r="106" spans="1:12" ht="14.25" customHeight="1">
      <c r="A106" s="75" t="s">
        <v>103</v>
      </c>
      <c r="B106" s="75"/>
      <c r="C106" s="77"/>
      <c r="D106" s="77"/>
      <c r="E106" s="77">
        <f>+E105</f>
        <v>3</v>
      </c>
      <c r="F106" s="77">
        <f aca="true" t="shared" si="3" ref="F106:L106">F105+F104</f>
        <v>0</v>
      </c>
      <c r="G106" s="77">
        <f>G105</f>
        <v>3</v>
      </c>
      <c r="H106" s="77">
        <f t="shared" si="3"/>
        <v>0</v>
      </c>
      <c r="I106" s="77">
        <f t="shared" si="3"/>
        <v>0</v>
      </c>
      <c r="J106" s="77">
        <f t="shared" si="3"/>
        <v>0</v>
      </c>
      <c r="K106" s="77">
        <f t="shared" si="3"/>
        <v>0</v>
      </c>
      <c r="L106" s="77">
        <f t="shared" si="3"/>
        <v>0</v>
      </c>
    </row>
    <row r="107" spans="1:12" ht="14.25" customHeight="1">
      <c r="A107" s="92" t="s">
        <v>95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1:12" ht="14.25" customHeight="1">
      <c r="A108" s="24" t="s">
        <v>35</v>
      </c>
      <c r="B108" s="24" t="s">
        <v>36</v>
      </c>
      <c r="C108" s="24" t="s">
        <v>90</v>
      </c>
      <c r="D108" s="66" t="s">
        <v>49</v>
      </c>
      <c r="E108" s="28">
        <v>9</v>
      </c>
      <c r="F108" s="28"/>
      <c r="G108" s="28">
        <v>9</v>
      </c>
      <c r="H108" s="28"/>
      <c r="I108" s="28"/>
      <c r="J108" s="28"/>
      <c r="K108" s="28"/>
      <c r="L108" s="28"/>
    </row>
    <row r="109" spans="1:12" ht="24.75" customHeight="1">
      <c r="A109" s="58" t="s">
        <v>35</v>
      </c>
      <c r="B109" s="58" t="s">
        <v>36</v>
      </c>
      <c r="C109" s="58" t="s">
        <v>91</v>
      </c>
      <c r="D109" s="74" t="s">
        <v>55</v>
      </c>
      <c r="E109" s="28">
        <v>10</v>
      </c>
      <c r="F109" s="28"/>
      <c r="G109" s="28">
        <v>10</v>
      </c>
      <c r="H109" s="28"/>
      <c r="I109" s="28"/>
      <c r="J109" s="28"/>
      <c r="K109" s="28"/>
      <c r="L109" s="28"/>
    </row>
    <row r="110" spans="1:12" ht="14.25" customHeight="1">
      <c r="A110" s="75" t="s">
        <v>19</v>
      </c>
      <c r="B110" s="75"/>
      <c r="C110" s="65"/>
      <c r="D110" s="65"/>
      <c r="E110" s="65">
        <f>+E109+E108</f>
        <v>19</v>
      </c>
      <c r="F110" s="65">
        <f aca="true" t="shared" si="4" ref="F110:L110">F109+F108</f>
        <v>0</v>
      </c>
      <c r="G110" s="65">
        <f t="shared" si="4"/>
        <v>19</v>
      </c>
      <c r="H110" s="65">
        <f t="shared" si="4"/>
        <v>0</v>
      </c>
      <c r="I110" s="65">
        <f t="shared" si="4"/>
        <v>0</v>
      </c>
      <c r="J110" s="65">
        <f t="shared" si="4"/>
        <v>0</v>
      </c>
      <c r="K110" s="65">
        <f t="shared" si="4"/>
        <v>0</v>
      </c>
      <c r="L110" s="65">
        <f t="shared" si="4"/>
        <v>0</v>
      </c>
    </row>
    <row r="111" spans="1:12" ht="12.75" customHeight="1">
      <c r="A111" s="88" t="s">
        <v>20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1:12" ht="12.75" customHeight="1">
      <c r="A112" s="6" t="s">
        <v>35</v>
      </c>
      <c r="B112" s="6" t="s">
        <v>36</v>
      </c>
      <c r="C112" s="6" t="s">
        <v>80</v>
      </c>
      <c r="D112" s="15" t="s">
        <v>49</v>
      </c>
      <c r="E112" s="7">
        <v>16</v>
      </c>
      <c r="F112" s="6"/>
      <c r="G112" s="6">
        <v>16</v>
      </c>
      <c r="H112" s="6"/>
      <c r="I112" s="6"/>
      <c r="J112" s="6"/>
      <c r="K112" s="6"/>
      <c r="L112" s="6"/>
    </row>
    <row r="113" spans="1:12" ht="17.25" customHeight="1">
      <c r="A113" s="63" t="s">
        <v>21</v>
      </c>
      <c r="B113" s="64"/>
      <c r="C113" s="9"/>
      <c r="D113" s="16" t="s">
        <v>24</v>
      </c>
      <c r="E113" s="9">
        <v>16</v>
      </c>
      <c r="F113" s="9">
        <v>0</v>
      </c>
      <c r="G113" s="9">
        <f>G112</f>
        <v>16</v>
      </c>
      <c r="H113" s="9">
        <f>H112</f>
        <v>0</v>
      </c>
      <c r="I113" s="9">
        <f>SUM(I111:I112)</f>
        <v>0</v>
      </c>
      <c r="J113" s="9">
        <f>SUM(J111:J112)</f>
        <v>0</v>
      </c>
      <c r="K113" s="9">
        <f>SUM(K111:K112)</f>
        <v>0</v>
      </c>
      <c r="L113" s="9">
        <f>SUM(L111:L112)</f>
        <v>0</v>
      </c>
    </row>
    <row r="114" spans="1:12" ht="14.25" customHeight="1">
      <c r="A114" s="90" t="s">
        <v>81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1:12" ht="12.75" customHeight="1">
      <c r="A115" s="6" t="s">
        <v>35</v>
      </c>
      <c r="B115" s="6" t="s">
        <v>36</v>
      </c>
      <c r="C115" s="6" t="s">
        <v>74</v>
      </c>
      <c r="D115" s="15" t="s">
        <v>49</v>
      </c>
      <c r="E115" s="7">
        <v>20</v>
      </c>
      <c r="F115" s="6"/>
      <c r="G115" s="6">
        <v>20</v>
      </c>
      <c r="H115" s="6"/>
      <c r="I115" s="6"/>
      <c r="J115" s="6"/>
      <c r="K115" s="6"/>
      <c r="L115" s="6"/>
    </row>
    <row r="116" spans="1:12" ht="12.75" customHeight="1">
      <c r="A116" s="63" t="s">
        <v>45</v>
      </c>
      <c r="B116" s="64"/>
      <c r="C116" s="9"/>
      <c r="D116" s="16" t="s">
        <v>24</v>
      </c>
      <c r="E116" s="9">
        <f>E115</f>
        <v>20</v>
      </c>
      <c r="F116" s="9">
        <v>0</v>
      </c>
      <c r="G116" s="9">
        <f>G115</f>
        <v>20</v>
      </c>
      <c r="H116" s="9">
        <f>SUM(H114:H115)</f>
        <v>0</v>
      </c>
      <c r="I116" s="9">
        <f>SUM(I114:I115)</f>
        <v>0</v>
      </c>
      <c r="J116" s="9">
        <f>SUM(J114:J115)</f>
        <v>0</v>
      </c>
      <c r="K116" s="9">
        <f>SUM(K114:K115)</f>
        <v>0</v>
      </c>
      <c r="L116" s="9">
        <f>SUM(L114:L115)</f>
        <v>0</v>
      </c>
    </row>
    <row r="117" spans="1:12" ht="12.75" customHeight="1">
      <c r="A117" s="78" t="s">
        <v>63</v>
      </c>
      <c r="B117" s="79"/>
      <c r="C117" s="79"/>
      <c r="D117" s="80"/>
      <c r="E117" s="10">
        <f>E110+E113+E116+E106</f>
        <v>58</v>
      </c>
      <c r="F117" s="10">
        <f>F110+F113+F116</f>
        <v>0</v>
      </c>
      <c r="G117" s="10">
        <f>G116+G113+G110+G106</f>
        <v>58</v>
      </c>
      <c r="H117" s="10">
        <f>H110+H113+H116</f>
        <v>0</v>
      </c>
      <c r="I117" s="10">
        <f>I116+I113+I110</f>
        <v>0</v>
      </c>
      <c r="J117" s="10">
        <f>J116+J113+J110</f>
        <v>0</v>
      </c>
      <c r="K117" s="10">
        <f>K116+K113+K110</f>
        <v>0</v>
      </c>
      <c r="L117" s="10">
        <f>L116+L113+L110</f>
        <v>0</v>
      </c>
    </row>
    <row r="118" spans="1:12" ht="12.75">
      <c r="A118" s="81" t="s">
        <v>64</v>
      </c>
      <c r="B118" s="82"/>
      <c r="C118" s="82"/>
      <c r="D118" s="83"/>
      <c r="E118" s="11">
        <f>E102+E117</f>
        <v>1625</v>
      </c>
      <c r="F118" s="11">
        <f>F102</f>
        <v>1006</v>
      </c>
      <c r="G118" s="11">
        <f>G102+G117</f>
        <v>604</v>
      </c>
      <c r="H118" s="11">
        <f>H102</f>
        <v>331</v>
      </c>
      <c r="I118" s="11">
        <f>I102</f>
        <v>111</v>
      </c>
      <c r="J118" s="11">
        <f>J102</f>
        <v>23</v>
      </c>
      <c r="K118" s="11">
        <f>K102</f>
        <v>0</v>
      </c>
      <c r="L118" s="11">
        <f>L102</f>
        <v>18</v>
      </c>
    </row>
    <row r="119" spans="1:12" ht="12.75" customHeight="1">
      <c r="A119" s="82" t="s">
        <v>25</v>
      </c>
      <c r="B119" s="82"/>
      <c r="C119" s="82"/>
      <c r="D119" s="83"/>
      <c r="E119" s="11">
        <f aca="true" t="shared" si="5" ref="E119:J119">E54+E76+E98+E110+E113+E116+E106+E32</f>
        <v>1287</v>
      </c>
      <c r="F119" s="11">
        <f t="shared" si="5"/>
        <v>683</v>
      </c>
      <c r="G119" s="11">
        <f t="shared" si="5"/>
        <v>604</v>
      </c>
      <c r="H119" s="11">
        <f t="shared" si="5"/>
        <v>281</v>
      </c>
      <c r="I119" s="11">
        <f t="shared" si="5"/>
        <v>64</v>
      </c>
      <c r="J119" s="11">
        <f t="shared" si="5"/>
        <v>10</v>
      </c>
      <c r="K119" s="11">
        <f>K54+K76+K98+K110+K113+K116</f>
        <v>0</v>
      </c>
      <c r="L119" s="11">
        <f>L54+L76+L98+L110+L113+L116+L106+L32</f>
        <v>4</v>
      </c>
    </row>
    <row r="120" spans="1:12" ht="12.75">
      <c r="A120" s="81" t="s">
        <v>26</v>
      </c>
      <c r="B120" s="82"/>
      <c r="C120" s="82"/>
      <c r="D120" s="83"/>
      <c r="E120" s="11">
        <f>E60+E81+E100+E38</f>
        <v>338</v>
      </c>
      <c r="F120" s="11">
        <f>F60+F81+F100+F38</f>
        <v>310</v>
      </c>
      <c r="G120" s="11">
        <f>G60+G81+G100</f>
        <v>0</v>
      </c>
      <c r="H120" s="11">
        <f>H60+H81+H100+H38</f>
        <v>50</v>
      </c>
      <c r="I120" s="11">
        <f>I60+I81+I100+I38</f>
        <v>47</v>
      </c>
      <c r="J120" s="11">
        <f>J60+J81+J100+J38</f>
        <v>13</v>
      </c>
      <c r="K120" s="11">
        <f>K60+K81+K100</f>
        <v>0</v>
      </c>
      <c r="L120" s="11">
        <f>L60+L81+L100+L38</f>
        <v>14</v>
      </c>
    </row>
    <row r="121" spans="1:12" ht="12.75" customHeight="1">
      <c r="A121" s="81" t="s">
        <v>28</v>
      </c>
      <c r="B121" s="82"/>
      <c r="C121" s="82"/>
      <c r="D121" s="83"/>
      <c r="E121" s="11"/>
      <c r="F121" s="11"/>
      <c r="G121" s="11"/>
      <c r="H121" s="11"/>
      <c r="I121" s="11"/>
      <c r="J121" s="11"/>
      <c r="K121" s="11"/>
      <c r="L121" s="40"/>
    </row>
    <row r="122" spans="1:12" ht="12.75" customHeight="1">
      <c r="A122" s="81" t="s">
        <v>27</v>
      </c>
      <c r="B122" s="82"/>
      <c r="C122" s="82"/>
      <c r="D122" s="83"/>
      <c r="E122" s="11">
        <f>E59+E37</f>
        <v>28</v>
      </c>
      <c r="F122" s="11">
        <f>F59+F37</f>
        <v>28</v>
      </c>
      <c r="G122" s="11">
        <f>G59</f>
        <v>0</v>
      </c>
      <c r="H122" s="11">
        <f>H59+H38</f>
        <v>6</v>
      </c>
      <c r="I122" s="11">
        <f>I59+I38</f>
        <v>6</v>
      </c>
      <c r="J122" s="11">
        <f>J59+J38</f>
        <v>2</v>
      </c>
      <c r="K122" s="11">
        <f>K59</f>
        <v>0</v>
      </c>
      <c r="L122" s="11">
        <f>L59+L37</f>
        <v>13</v>
      </c>
    </row>
    <row r="123" spans="1:5" ht="12.75">
      <c r="A123" s="12" t="s">
        <v>34</v>
      </c>
      <c r="B123" s="94" t="s">
        <v>43</v>
      </c>
      <c r="C123" s="94"/>
      <c r="D123" s="94"/>
      <c r="E123" s="3"/>
    </row>
    <row r="124" spans="1:5" ht="12.75">
      <c r="A124" s="12"/>
      <c r="B124" s="2"/>
      <c r="C124" s="2"/>
      <c r="E124" s="3"/>
    </row>
    <row r="125" spans="4:5" ht="12.75">
      <c r="D125" s="12" t="s">
        <v>94</v>
      </c>
      <c r="E125" s="3"/>
    </row>
    <row r="126" spans="1:5" ht="12.75">
      <c r="A126" s="12"/>
      <c r="D126" s="3" t="s">
        <v>104</v>
      </c>
      <c r="E126" s="3"/>
    </row>
    <row r="127" ht="12.75">
      <c r="E127" s="3"/>
    </row>
    <row r="128" spans="1:5" ht="12.75">
      <c r="A128" s="95" t="s">
        <v>92</v>
      </c>
      <c r="B128" s="95"/>
      <c r="C128" s="95"/>
      <c r="D128" s="25"/>
      <c r="E128" s="3"/>
    </row>
    <row r="129" spans="1:5" ht="12.75">
      <c r="A129" s="96" t="s">
        <v>109</v>
      </c>
      <c r="B129" s="96"/>
      <c r="C129" s="96"/>
      <c r="D129" s="96"/>
      <c r="E129" s="3"/>
    </row>
    <row r="130" spans="1:5" ht="12.75">
      <c r="A130" s="96" t="s">
        <v>108</v>
      </c>
      <c r="B130" s="96"/>
      <c r="C130" s="96"/>
      <c r="D130" s="43"/>
      <c r="E130" s="3"/>
    </row>
    <row r="131" spans="1:5" ht="12.75">
      <c r="A131" s="12"/>
      <c r="D131" s="17"/>
      <c r="E131" s="3"/>
    </row>
    <row r="132" spans="1:5" ht="12.75">
      <c r="A132" s="97" t="s">
        <v>107</v>
      </c>
      <c r="B132" s="97"/>
      <c r="C132" s="97"/>
      <c r="D132" s="62"/>
      <c r="E132" s="3"/>
    </row>
    <row r="133" spans="4:5" ht="12.75">
      <c r="D133" s="3"/>
      <c r="E133" s="3"/>
    </row>
    <row r="134" spans="1:5" ht="12.75">
      <c r="A134" s="3" t="s">
        <v>0</v>
      </c>
      <c r="B134" s="98" t="s">
        <v>93</v>
      </c>
      <c r="C134" s="98"/>
      <c r="D134" s="98"/>
      <c r="E134" s="3"/>
    </row>
    <row r="135" spans="1:5" ht="12.75">
      <c r="A135" s="99" t="s">
        <v>66</v>
      </c>
      <c r="B135" s="99"/>
      <c r="C135" s="99"/>
      <c r="D135" s="17" t="s">
        <v>67</v>
      </c>
      <c r="E135" s="3"/>
    </row>
    <row r="136" spans="5:11" ht="12.75">
      <c r="E136" s="2"/>
      <c r="F136" s="2"/>
      <c r="G136" s="2"/>
      <c r="H136" s="2"/>
      <c r="I136" s="2"/>
      <c r="J136" s="2"/>
      <c r="K136" s="2"/>
    </row>
    <row r="137" spans="1:11" ht="12.75">
      <c r="A137" s="3" t="s">
        <v>53</v>
      </c>
      <c r="B137" s="17"/>
      <c r="C137" s="17"/>
      <c r="D137" s="17" t="s">
        <v>56</v>
      </c>
      <c r="E137" s="2"/>
      <c r="F137" s="2"/>
      <c r="G137" s="2"/>
      <c r="H137" s="2"/>
      <c r="I137" s="2"/>
      <c r="J137" s="2"/>
      <c r="K137" s="2"/>
    </row>
    <row r="138" spans="2:3" ht="12.75">
      <c r="B138" s="17"/>
      <c r="C138" s="17"/>
    </row>
    <row r="139" spans="2:6" ht="12.75">
      <c r="B139" s="17"/>
      <c r="C139" s="17"/>
      <c r="D139" s="17"/>
      <c r="E139" s="17"/>
      <c r="F139" s="17"/>
    </row>
  </sheetData>
  <sheetProtection/>
  <autoFilter ref="A16:K101"/>
  <mergeCells count="46">
    <mergeCell ref="F14:F15"/>
    <mergeCell ref="E12:G12"/>
    <mergeCell ref="A12:A15"/>
    <mergeCell ref="C12:C15"/>
    <mergeCell ref="A18:L18"/>
    <mergeCell ref="A104:L104"/>
    <mergeCell ref="A17:K17"/>
    <mergeCell ref="A62:K62"/>
    <mergeCell ref="A83:L83"/>
    <mergeCell ref="A40:K40"/>
    <mergeCell ref="H12:K12"/>
    <mergeCell ref="I14:I15"/>
    <mergeCell ref="A7:C7"/>
    <mergeCell ref="J14:K14"/>
    <mergeCell ref="H14:H15"/>
    <mergeCell ref="A10:C10"/>
    <mergeCell ref="F13:G13"/>
    <mergeCell ref="E13:E15"/>
    <mergeCell ref="G14:G15"/>
    <mergeCell ref="D12:D15"/>
    <mergeCell ref="B134:D134"/>
    <mergeCell ref="A135:C135"/>
    <mergeCell ref="A2:K2"/>
    <mergeCell ref="A3:K3"/>
    <mergeCell ref="A5:C5"/>
    <mergeCell ref="D5:J5"/>
    <mergeCell ref="H13:K13"/>
    <mergeCell ref="A8:C8"/>
    <mergeCell ref="B12:B15"/>
    <mergeCell ref="A9:D9"/>
    <mergeCell ref="A122:D122"/>
    <mergeCell ref="B123:D123"/>
    <mergeCell ref="A128:C128"/>
    <mergeCell ref="A129:D129"/>
    <mergeCell ref="A130:C130"/>
    <mergeCell ref="A132:C132"/>
    <mergeCell ref="A117:D117"/>
    <mergeCell ref="A118:D118"/>
    <mergeCell ref="A119:D119"/>
    <mergeCell ref="A120:D120"/>
    <mergeCell ref="A121:D121"/>
    <mergeCell ref="A102:D102"/>
    <mergeCell ref="A103:L103"/>
    <mergeCell ref="A111:L111"/>
    <mergeCell ref="A114:L114"/>
    <mergeCell ref="A107:L107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2022-09-05T09:36:12Z</cp:lastPrinted>
  <dcterms:created xsi:type="dcterms:W3CDTF">2009-07-25T05:33:19Z</dcterms:created>
  <dcterms:modified xsi:type="dcterms:W3CDTF">2022-09-12T05:52:37Z</dcterms:modified>
  <cp:category/>
  <cp:version/>
  <cp:contentType/>
  <cp:contentStatus/>
</cp:coreProperties>
</file>